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80" windowWidth="19440" windowHeight="11925"/>
  </bookViews>
  <sheets>
    <sheet name="data" sheetId="1" r:id="rId1"/>
  </sheets>
  <definedNames>
    <definedName name="_xlnm._FilterDatabase" localSheetId="0" hidden="1">data!$A$5:$K$5</definedName>
    <definedName name="_xlnm.Print_Titles" localSheetId="0">data!$3:$4</definedName>
    <definedName name="_xlnm.Print_Area" localSheetId="0">data!$A$1:$K$35</definedName>
    <definedName name="Регионы">#REF!</definedName>
  </definedNames>
  <calcPr calcId="145621"/>
</workbook>
</file>

<file path=xl/calcChain.xml><?xml version="1.0" encoding="utf-8"?>
<calcChain xmlns="http://schemas.openxmlformats.org/spreadsheetml/2006/main">
  <c r="K27" i="1" l="1"/>
  <c r="J27" i="1"/>
  <c r="I26" i="1"/>
  <c r="K25" i="1"/>
  <c r="J25" i="1"/>
  <c r="I25" i="1"/>
  <c r="K23" i="1"/>
  <c r="J23" i="1"/>
  <c r="I23" i="1"/>
  <c r="K20" i="1" l="1"/>
  <c r="J20" i="1"/>
  <c r="I20" i="1"/>
  <c r="K26" i="1"/>
  <c r="J26" i="1"/>
  <c r="I27" i="1" l="1"/>
  <c r="J7" i="1" l="1"/>
  <c r="J28" i="1" l="1"/>
  <c r="K28" i="1"/>
  <c r="I28" i="1"/>
  <c r="I8" i="1" l="1"/>
  <c r="I16" i="1"/>
  <c r="C6" i="1" l="1"/>
  <c r="C21" i="1" s="1"/>
  <c r="G6" i="1" l="1"/>
  <c r="H6" i="1"/>
  <c r="F6" i="1"/>
  <c r="K19" i="1"/>
  <c r="J19" i="1"/>
  <c r="I19" i="1"/>
  <c r="F34" i="1" l="1"/>
  <c r="G34" i="1"/>
  <c r="H34" i="1"/>
  <c r="J30" i="1"/>
  <c r="K30" i="1"/>
  <c r="I30" i="1"/>
  <c r="I29" i="1"/>
  <c r="J29" i="1"/>
  <c r="K29" i="1"/>
  <c r="I31" i="1"/>
  <c r="J31" i="1"/>
  <c r="K31" i="1"/>
  <c r="I32" i="1"/>
  <c r="J32" i="1"/>
  <c r="K32" i="1"/>
  <c r="K34" i="1" l="1"/>
  <c r="J34" i="1"/>
  <c r="I34" i="1"/>
  <c r="E34" i="1"/>
  <c r="D34" i="1"/>
  <c r="K18" i="1" l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18" i="1"/>
  <c r="I17" i="1"/>
  <c r="I15" i="1"/>
  <c r="I14" i="1"/>
  <c r="I13" i="1"/>
  <c r="I12" i="1"/>
  <c r="I11" i="1"/>
  <c r="I10" i="1"/>
  <c r="I9" i="1"/>
  <c r="I7" i="1"/>
  <c r="I6" i="1" l="1"/>
  <c r="I21" i="1" s="1"/>
  <c r="K6" i="1"/>
  <c r="K21" i="1" s="1"/>
  <c r="J6" i="1"/>
  <c r="J21" i="1" s="1"/>
  <c r="C34" i="1"/>
  <c r="H21" i="1"/>
  <c r="G21" i="1"/>
  <c r="F21" i="1"/>
  <c r="E6" i="1"/>
  <c r="E21" i="1" s="1"/>
  <c r="D6" i="1"/>
  <c r="D21" i="1" s="1"/>
  <c r="D35" i="1" l="1"/>
  <c r="H35" i="1"/>
  <c r="E35" i="1"/>
  <c r="I35" i="1"/>
  <c r="F35" i="1"/>
  <c r="J35" i="1"/>
  <c r="C35" i="1"/>
  <c r="G35" i="1"/>
  <c r="K35" i="1"/>
</calcChain>
</file>

<file path=xl/sharedStrings.xml><?xml version="1.0" encoding="utf-8"?>
<sst xmlns="http://schemas.openxmlformats.org/spreadsheetml/2006/main" count="72" uniqueCount="66">
  <si>
    <t>тыс. рублей</t>
  </si>
  <si>
    <t xml:space="preserve">Код бюджетной классификации </t>
  </si>
  <si>
    <t xml:space="preserve">Наименование </t>
  </si>
  <si>
    <t>Местные бюджеты</t>
  </si>
  <si>
    <t>Консолидированный бюджет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</si>
  <si>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</si>
  <si>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</si>
  <si>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</si>
  <si>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</si>
  <si>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</si>
  <si>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</si>
  <si>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</si>
  <si>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</si>
  <si>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</si>
  <si>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</si>
  <si>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</si>
  <si>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</si>
  <si>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</si>
  <si>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</si>
  <si>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</si>
  <si>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</si>
  <si>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</si>
  <si>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</si>
  <si>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</si>
  <si>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</si>
  <si>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</si>
  <si>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</si>
  <si>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</si>
  <si>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</si>
  <si>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</si>
  <si>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</si>
  <si>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</si>
  <si>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</si>
  <si>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ИТОГО ДОХОДОВ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</si>
  <si>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</si>
  <si>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</si>
  <si>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</si>
  <si>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</si>
  <si>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</si>
  <si>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</si>
  <si>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</si>
  <si>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</si>
  <si>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</si>
  <si>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</si>
  <si>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</si>
  <si>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</si>
  <si>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</si>
  <si>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</si>
  <si>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>КУЛЬТУРА, КИНЕМАТОГРАФИЯ</t>
  </si>
  <si>
    <t>1000</t>
  </si>
  <si>
    <t>СОЦИАЛЬНАЯ ПОЛИТИКА</t>
  </si>
  <si>
    <t>1100</t>
  </si>
  <si>
    <t>ФИЗИЧЕСКАЯ КУЛЬТУРА И СПОРТ</t>
  </si>
  <si>
    <t>1400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</si>
  <si>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</si>
  <si>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ИТОГО РАСХОДОВ</t>
  </si>
  <si>
    <t>Районный бюджет</t>
  </si>
  <si>
    <t>1 17 00000 00 0000 000</t>
  </si>
  <si>
    <t>ПРОЧИЕ НЕНАЛОГОВЫЕ ДОХОДЫ</t>
  </si>
  <si>
    <t>ДЕФИЦИТ БЮДЖЕТА (-),                             ПРОФИЦИТ БЮДЖЕТА (+)</t>
  </si>
  <si>
    <t>2025 год</t>
  </si>
  <si>
    <t>0600</t>
  </si>
  <si>
    <t>ОХРАНА ОКРУЖАЮЩЕЙ СРЕДЫ</t>
  </si>
  <si>
    <t>2026 год</t>
  </si>
  <si>
    <t>ПРОГНОЗ ОСНОВНЫХ ХАРАКТЕРИСТИК КОНСОЛИДИРОВАННОГО БЮДЖЕТА КЛИНЦОВСКОГО РАЙОНА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</si>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</sst>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_р_.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Segoe UI"/>
      <family val="2"/>
      <charset val="204"/>
    </font>
    <font>
      <sz val="12"/>
      <name val="Segoe UI"/>
      <family val="2"/>
      <charset val="204"/>
    </font>
    <font>
      <i/>
      <sz val="12"/>
      <name val="Segoe UI"/>
      <family val="2"/>
      <charset val="204"/>
    </font>
    <font>
      <b/>
      <i/>
      <sz val="12"/>
      <name val="Segoe UI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" fontId="6" fillId="0" borderId="2">
      <alignment horizontal="right"/>
    </xf>
    <xf numFmtId="4" fontId="6" fillId="0" borderId="2">
      <alignment horizontal="right"/>
    </xf>
    <xf numFmtId="0" fontId="7" fillId="0" borderId="0"/>
    <xf numFmtId="0" fontId="1" fillId="0" borderId="0"/>
  </cellStyleXfs>
  <cellXfs count="31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49" fontId="3" fillId="0" borderId="1" xfId="0" quotePrefix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2" fillId="3" borderId="1" xfId="0" quotePrefix="1" applyNumberFormat="1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5">
    <cellStyle name="xl58" xfId="1"/>
    <cellStyle name="xl96" xfId="2"/>
    <cellStyle name="Обычный" xfId="0" builtinId="0"/>
    <cellStyle name="Обычный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zoomScale="85" zoomScaleNormal="85" zoomScaleSheetLayoutView="70" workbookViewId="0">
      <pane ySplit="5" topLeftCell="A6" activePane="bottomLeft" state="frozen"/>
      <selection pane="bottomLeft" activeCell="L6" sqref="L6"/>
    </sheetView>
  </sheetViews>
  <sheetFormatPr defaultColWidth="9.140625" defaultRowHeight="17.25" x14ac:dyDescent="0.2"/>
  <cols>
    <col min="1" max="1" width="27.7109375" style="1" customWidth="1"/>
    <col min="2" max="2" width="34.7109375" style="1" customWidth="1"/>
    <col min="3" max="3" width="15.42578125" style="18" customWidth="1"/>
    <col min="4" max="4" width="14" style="18" customWidth="1"/>
    <col min="5" max="5" width="14.28515625" style="18" customWidth="1"/>
    <col min="6" max="6" width="12.5703125" style="1" customWidth="1"/>
    <col min="7" max="7" width="14.28515625" style="1" customWidth="1"/>
    <col min="8" max="8" width="13.28515625" style="1" customWidth="1"/>
    <col min="9" max="9" width="14.42578125" style="1" customWidth="1"/>
    <col min="10" max="10" width="14" style="1" customWidth="1"/>
    <col min="11" max="11" width="15.140625" style="1" customWidth="1"/>
    <col min="12" max="16384" width="9.140625" style="1"/>
  </cols>
  <sheetData>
    <row r="1" spans="1:11" ht="42" customHeight="1" x14ac:dyDescent="0.2">
      <c r="A1" s="27" t="s">
        <v>64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24" customHeight="1" x14ac:dyDescent="0.2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30.75" customHeight="1" x14ac:dyDescent="0.2">
      <c r="A3" s="29" t="s">
        <v>1</v>
      </c>
      <c r="B3" s="29" t="s">
        <v>2</v>
      </c>
      <c r="C3" s="29" t="s">
        <v>56</v>
      </c>
      <c r="D3" s="29"/>
      <c r="E3" s="29"/>
      <c r="F3" s="30" t="s">
        <v>3</v>
      </c>
      <c r="G3" s="30"/>
      <c r="H3" s="30"/>
      <c r="I3" s="29" t="s">
        <v>4</v>
      </c>
      <c r="J3" s="29"/>
      <c r="K3" s="29"/>
    </row>
    <row r="4" spans="1:11" ht="22.5" customHeight="1" x14ac:dyDescent="0.2">
      <c r="A4" s="29"/>
      <c r="B4" s="29"/>
      <c r="C4" s="2" t="s">
        <v>60</v>
      </c>
      <c r="D4" s="2" t="s">
        <v>63</v>
      </c>
      <c r="E4" s="2" t="s">
        <v>65</v>
      </c>
      <c r="F4" s="2" t="s">
        <v>60</v>
      </c>
      <c r="G4" s="2" t="s">
        <v>63</v>
      </c>
      <c r="H4" s="2" t="s">
        <v>65</v>
      </c>
      <c r="I4" s="2" t="s">
        <v>60</v>
      </c>
      <c r="J4" s="2" t="s">
        <v>63</v>
      </c>
      <c r="K4" s="2" t="s">
        <v>65</v>
      </c>
    </row>
    <row r="5" spans="1:11" ht="22.5" customHeight="1" x14ac:dyDescent="0.2">
      <c r="A5" s="3">
        <v>1</v>
      </c>
      <c r="B5" s="3">
        <v>2</v>
      </c>
      <c r="C5" s="4">
        <v>3</v>
      </c>
      <c r="D5" s="3">
        <v>4</v>
      </c>
      <c r="E5" s="4">
        <v>5</v>
      </c>
      <c r="F5" s="3">
        <v>6</v>
      </c>
      <c r="G5" s="4">
        <v>7</v>
      </c>
      <c r="H5" s="3">
        <v>8</v>
      </c>
      <c r="I5" s="4">
        <v>9</v>
      </c>
      <c r="J5" s="3">
        <v>10</v>
      </c>
      <c r="K5" s="4">
        <v>11</v>
      </c>
    </row>
    <row r="6" spans="1:11" s="7" customFormat="1" ht="41.25" customHeight="1" x14ac:dyDescent="0.2">
      <c r="A6" s="19" t="s">
        <v>5</v>
      </c>
      <c r="B6" s="19" t="s">
        <v>6</v>
      </c>
      <c r="C6" s="20">
        <f t="shared" ref="C6:E6" si="0">SUM(C7:C18)</f>
        <v>169216.90000000002</v>
      </c>
      <c r="D6" s="20">
        <f t="shared" si="0"/>
        <v>171541.40000000002</v>
      </c>
      <c r="E6" s="20">
        <f t="shared" si="0"/>
        <v>186499.80000000002</v>
      </c>
      <c r="F6" s="20">
        <f>SUM(F7:F19)</f>
        <v>22788.3</v>
      </c>
      <c r="G6" s="20">
        <f t="shared" ref="G6:H6" si="1">SUM(G7:G19)</f>
        <v>21965.1</v>
      </c>
      <c r="H6" s="20">
        <f t="shared" si="1"/>
        <v>22432.399999999998</v>
      </c>
      <c r="I6" s="20">
        <f>SUM(I7:I19)</f>
        <v>192005.19999999998</v>
      </c>
      <c r="J6" s="20">
        <f t="shared" ref="J6" si="2">SUM(J7:J19)</f>
        <v>193506.5</v>
      </c>
      <c r="K6" s="20">
        <f t="shared" ref="K6" si="3">SUM(K7:K19)</f>
        <v>208932.19999999998</v>
      </c>
    </row>
    <row r="7" spans="1:11" ht="45.75" customHeight="1" x14ac:dyDescent="0.2">
      <c r="A7" s="8" t="s">
        <v>7</v>
      </c>
      <c r="B7" s="9" t="s">
        <v>8</v>
      </c>
      <c r="C7" s="10">
        <v>121892.1</v>
      </c>
      <c r="D7" s="10">
        <v>131233.5</v>
      </c>
      <c r="E7" s="10">
        <v>140963.9</v>
      </c>
      <c r="F7" s="10">
        <v>3693.7</v>
      </c>
      <c r="G7" s="10">
        <v>3976.8</v>
      </c>
      <c r="H7" s="10">
        <v>4271.8999999999996</v>
      </c>
      <c r="I7" s="21">
        <f>C7+F7</f>
        <v>125585.8</v>
      </c>
      <c r="J7" s="21">
        <f>D7+G7</f>
        <v>135210.29999999999</v>
      </c>
      <c r="K7" s="21">
        <f>E7+H7</f>
        <v>145235.79999999999</v>
      </c>
    </row>
    <row r="8" spans="1:11" ht="84.75" customHeight="1" x14ac:dyDescent="0.2">
      <c r="A8" s="8" t="s">
        <v>9</v>
      </c>
      <c r="B8" s="9" t="s">
        <v>10</v>
      </c>
      <c r="C8" s="10">
        <v>16453</v>
      </c>
      <c r="D8" s="10">
        <v>16639</v>
      </c>
      <c r="E8" s="10">
        <v>21564</v>
      </c>
      <c r="F8" s="10">
        <v>0</v>
      </c>
      <c r="G8" s="10">
        <v>0</v>
      </c>
      <c r="H8" s="10">
        <v>0</v>
      </c>
      <c r="I8" s="21">
        <f>C8+F8</f>
        <v>16453</v>
      </c>
      <c r="J8" s="21">
        <f t="shared" ref="J8:J19" si="4">D8+G8</f>
        <v>16639</v>
      </c>
      <c r="K8" s="21">
        <f t="shared" ref="K8:K19" si="5">E8+H8</f>
        <v>21564</v>
      </c>
    </row>
    <row r="9" spans="1:11" s="11" customFormat="1" ht="39" customHeight="1" x14ac:dyDescent="0.2">
      <c r="A9" s="8" t="s">
        <v>11</v>
      </c>
      <c r="B9" s="9" t="s">
        <v>12</v>
      </c>
      <c r="C9" s="10">
        <v>5239</v>
      </c>
      <c r="D9" s="10">
        <v>5503</v>
      </c>
      <c r="E9" s="10">
        <v>5806</v>
      </c>
      <c r="F9" s="10">
        <v>1327</v>
      </c>
      <c r="G9" s="10">
        <v>1434</v>
      </c>
      <c r="H9" s="10">
        <v>1540</v>
      </c>
      <c r="I9" s="21">
        <f t="shared" ref="I9:I19" si="6">C9+F9</f>
        <v>6566</v>
      </c>
      <c r="J9" s="21">
        <f t="shared" si="4"/>
        <v>6937</v>
      </c>
      <c r="K9" s="21">
        <f t="shared" si="5"/>
        <v>7346</v>
      </c>
    </row>
    <row r="10" spans="1:11" ht="33.75" customHeight="1" x14ac:dyDescent="0.2">
      <c r="A10" s="8" t="s">
        <v>13</v>
      </c>
      <c r="B10" s="9" t="s">
        <v>14</v>
      </c>
      <c r="C10" s="10">
        <v>0</v>
      </c>
      <c r="D10" s="10">
        <v>0</v>
      </c>
      <c r="E10" s="10">
        <v>0</v>
      </c>
      <c r="F10" s="10">
        <v>13379.8</v>
      </c>
      <c r="G10" s="10">
        <v>13671.8</v>
      </c>
      <c r="H10" s="10">
        <v>13742.8</v>
      </c>
      <c r="I10" s="21">
        <f t="shared" si="6"/>
        <v>13379.8</v>
      </c>
      <c r="J10" s="21">
        <f t="shared" si="4"/>
        <v>13671.8</v>
      </c>
      <c r="K10" s="21">
        <f t="shared" si="5"/>
        <v>13742.8</v>
      </c>
    </row>
    <row r="11" spans="1:11" ht="75" customHeight="1" x14ac:dyDescent="0.2">
      <c r="A11" s="8" t="s">
        <v>15</v>
      </c>
      <c r="B11" s="9" t="s">
        <v>16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21">
        <f t="shared" si="6"/>
        <v>0</v>
      </c>
      <c r="J11" s="21">
        <f t="shared" si="4"/>
        <v>0</v>
      </c>
      <c r="K11" s="21">
        <f t="shared" si="5"/>
        <v>0</v>
      </c>
    </row>
    <row r="12" spans="1:11" ht="48" customHeight="1" x14ac:dyDescent="0.2">
      <c r="A12" s="8" t="s">
        <v>17</v>
      </c>
      <c r="B12" s="9" t="s">
        <v>18</v>
      </c>
      <c r="C12" s="10">
        <v>1500</v>
      </c>
      <c r="D12" s="10">
        <v>1500</v>
      </c>
      <c r="E12" s="10">
        <v>1500</v>
      </c>
      <c r="F12" s="10">
        <v>7</v>
      </c>
      <c r="G12" s="10">
        <v>6.5</v>
      </c>
      <c r="H12" s="10">
        <v>6.5</v>
      </c>
      <c r="I12" s="21">
        <f t="shared" si="6"/>
        <v>1507</v>
      </c>
      <c r="J12" s="21">
        <f t="shared" si="4"/>
        <v>1506.5</v>
      </c>
      <c r="K12" s="21">
        <f t="shared" si="5"/>
        <v>1506.5</v>
      </c>
    </row>
    <row r="13" spans="1:11" ht="141.75" customHeight="1" x14ac:dyDescent="0.2">
      <c r="A13" s="8" t="s">
        <v>19</v>
      </c>
      <c r="B13" s="9" t="s">
        <v>20</v>
      </c>
      <c r="C13" s="10">
        <v>6182.1</v>
      </c>
      <c r="D13" s="10">
        <v>6215.2</v>
      </c>
      <c r="E13" s="10">
        <v>6215.2</v>
      </c>
      <c r="F13" s="10">
        <v>888.3</v>
      </c>
      <c r="G13" s="10">
        <v>883.5</v>
      </c>
      <c r="H13" s="10">
        <v>878.7</v>
      </c>
      <c r="I13" s="21">
        <f t="shared" si="6"/>
        <v>7070.4000000000005</v>
      </c>
      <c r="J13" s="21">
        <f t="shared" si="4"/>
        <v>7098.7</v>
      </c>
      <c r="K13" s="21">
        <f t="shared" si="5"/>
        <v>7093.9</v>
      </c>
    </row>
    <row r="14" spans="1:11" ht="72" customHeight="1" x14ac:dyDescent="0.2">
      <c r="A14" s="8" t="s">
        <v>21</v>
      </c>
      <c r="B14" s="9" t="s">
        <v>22</v>
      </c>
      <c r="C14" s="10">
        <v>38</v>
      </c>
      <c r="D14" s="10">
        <v>38</v>
      </c>
      <c r="E14" s="10">
        <v>38</v>
      </c>
      <c r="F14" s="10">
        <v>0</v>
      </c>
      <c r="G14" s="10">
        <v>0</v>
      </c>
      <c r="H14" s="10">
        <v>0</v>
      </c>
      <c r="I14" s="21">
        <f t="shared" si="6"/>
        <v>38</v>
      </c>
      <c r="J14" s="21">
        <f t="shared" si="4"/>
        <v>38</v>
      </c>
      <c r="K14" s="21">
        <f t="shared" si="5"/>
        <v>38</v>
      </c>
    </row>
    <row r="15" spans="1:11" s="11" customFormat="1" ht="81" customHeight="1" x14ac:dyDescent="0.2">
      <c r="A15" s="8" t="s">
        <v>23</v>
      </c>
      <c r="B15" s="9" t="s">
        <v>24</v>
      </c>
      <c r="C15" s="10">
        <v>7512.7</v>
      </c>
      <c r="D15" s="10">
        <v>7512.7</v>
      </c>
      <c r="E15" s="10">
        <v>7512.7</v>
      </c>
      <c r="F15" s="10">
        <v>0</v>
      </c>
      <c r="G15" s="10">
        <v>0</v>
      </c>
      <c r="H15" s="21">
        <v>0</v>
      </c>
      <c r="I15" s="21">
        <f t="shared" si="6"/>
        <v>7512.7</v>
      </c>
      <c r="J15" s="21">
        <f t="shared" si="4"/>
        <v>7512.7</v>
      </c>
      <c r="K15" s="21">
        <f t="shared" si="5"/>
        <v>7512.7</v>
      </c>
    </row>
    <row r="16" spans="1:11" s="11" customFormat="1" ht="60.75" customHeight="1" x14ac:dyDescent="0.2">
      <c r="A16" s="8" t="s">
        <v>25</v>
      </c>
      <c r="B16" s="9" t="s">
        <v>26</v>
      </c>
      <c r="C16" s="10">
        <v>10050</v>
      </c>
      <c r="D16" s="10">
        <v>2550</v>
      </c>
      <c r="E16" s="10">
        <v>2550</v>
      </c>
      <c r="F16" s="22">
        <v>3470</v>
      </c>
      <c r="G16" s="10">
        <v>1970</v>
      </c>
      <c r="H16" s="10">
        <v>1970</v>
      </c>
      <c r="I16" s="21">
        <f>C16+F16</f>
        <v>13520</v>
      </c>
      <c r="J16" s="21">
        <f t="shared" si="4"/>
        <v>4520</v>
      </c>
      <c r="K16" s="21">
        <f t="shared" si="5"/>
        <v>4520</v>
      </c>
    </row>
    <row r="17" spans="1:11" ht="42" customHeight="1" x14ac:dyDescent="0.2">
      <c r="A17" s="8" t="s">
        <v>27</v>
      </c>
      <c r="B17" s="9" t="s">
        <v>28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21">
        <f t="shared" si="6"/>
        <v>0</v>
      </c>
      <c r="J17" s="21">
        <f t="shared" si="4"/>
        <v>0</v>
      </c>
      <c r="K17" s="21">
        <f t="shared" si="5"/>
        <v>0</v>
      </c>
    </row>
    <row r="18" spans="1:11" ht="41.25" customHeight="1" x14ac:dyDescent="0.2">
      <c r="A18" s="8" t="s">
        <v>29</v>
      </c>
      <c r="B18" s="9" t="s">
        <v>30</v>
      </c>
      <c r="C18" s="10">
        <v>350</v>
      </c>
      <c r="D18" s="10">
        <v>350</v>
      </c>
      <c r="E18" s="10">
        <v>350</v>
      </c>
      <c r="F18" s="10">
        <v>0</v>
      </c>
      <c r="G18" s="10">
        <v>0</v>
      </c>
      <c r="H18" s="10">
        <v>0</v>
      </c>
      <c r="I18" s="21">
        <f t="shared" si="6"/>
        <v>350</v>
      </c>
      <c r="J18" s="21">
        <f t="shared" si="4"/>
        <v>350</v>
      </c>
      <c r="K18" s="21">
        <f t="shared" si="5"/>
        <v>350</v>
      </c>
    </row>
    <row r="19" spans="1:11" ht="41.25" customHeight="1" x14ac:dyDescent="0.2">
      <c r="A19" s="8" t="s">
        <v>57</v>
      </c>
      <c r="B19" s="9" t="s">
        <v>58</v>
      </c>
      <c r="C19" s="10">
        <v>0</v>
      </c>
      <c r="D19" s="10">
        <v>0</v>
      </c>
      <c r="E19" s="10">
        <v>0</v>
      </c>
      <c r="F19" s="10">
        <v>22.5</v>
      </c>
      <c r="G19" s="10">
        <v>22.5</v>
      </c>
      <c r="H19" s="10">
        <v>22.5</v>
      </c>
      <c r="I19" s="21">
        <f t="shared" si="6"/>
        <v>22.5</v>
      </c>
      <c r="J19" s="21">
        <f t="shared" si="4"/>
        <v>22.5</v>
      </c>
      <c r="K19" s="21">
        <f t="shared" si="5"/>
        <v>22.5</v>
      </c>
    </row>
    <row r="20" spans="1:11" s="11" customFormat="1" ht="50.25" customHeight="1" x14ac:dyDescent="0.2">
      <c r="A20" s="12" t="s">
        <v>31</v>
      </c>
      <c r="B20" s="5" t="s">
        <v>32</v>
      </c>
      <c r="C20" s="13">
        <v>374829.5</v>
      </c>
      <c r="D20" s="13">
        <v>357109.57</v>
      </c>
      <c r="E20" s="13">
        <v>353535.4</v>
      </c>
      <c r="F20" s="13">
        <v>27868.5</v>
      </c>
      <c r="G20" s="13">
        <v>26117.5</v>
      </c>
      <c r="H20" s="13">
        <v>26220.400000000001</v>
      </c>
      <c r="I20" s="13">
        <f>C20+F20-25311.2</f>
        <v>377386.8</v>
      </c>
      <c r="J20" s="13">
        <f>D20+G20-23311.2</f>
        <v>359915.87</v>
      </c>
      <c r="K20" s="13">
        <f>E20+H20-23311.2</f>
        <v>356444.60000000003</v>
      </c>
    </row>
    <row r="21" spans="1:11" s="11" customFormat="1" ht="32.25" customHeight="1" x14ac:dyDescent="0.2">
      <c r="A21" s="23" t="s">
        <v>33</v>
      </c>
      <c r="B21" s="23"/>
      <c r="C21" s="14">
        <f>C6+C20</f>
        <v>544046.4</v>
      </c>
      <c r="D21" s="14">
        <f t="shared" ref="D21:K21" si="7">D6+D20</f>
        <v>528650.97</v>
      </c>
      <c r="E21" s="14">
        <f t="shared" si="7"/>
        <v>540035.20000000007</v>
      </c>
      <c r="F21" s="14">
        <f t="shared" si="7"/>
        <v>50656.800000000003</v>
      </c>
      <c r="G21" s="14">
        <f t="shared" si="7"/>
        <v>48082.6</v>
      </c>
      <c r="H21" s="14">
        <f t="shared" si="7"/>
        <v>48652.800000000003</v>
      </c>
      <c r="I21" s="14">
        <f>I6+I20</f>
        <v>569392</v>
      </c>
      <c r="J21" s="14">
        <f t="shared" si="7"/>
        <v>553422.37</v>
      </c>
      <c r="K21" s="14">
        <f t="shared" si="7"/>
        <v>565376.80000000005</v>
      </c>
    </row>
    <row r="22" spans="1:11" s="11" customFormat="1" ht="36.75" customHeight="1" x14ac:dyDescent="0.2">
      <c r="A22" s="24" t="s">
        <v>34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</row>
    <row r="23" spans="1:11" s="7" customFormat="1" ht="36" customHeight="1" x14ac:dyDescent="0.2">
      <c r="A23" s="15" t="s">
        <v>35</v>
      </c>
      <c r="B23" s="16" t="s">
        <v>36</v>
      </c>
      <c r="C23" s="10">
        <v>39187.154000000002</v>
      </c>
      <c r="D23" s="10">
        <v>43413.195</v>
      </c>
      <c r="E23" s="10">
        <v>47104.822</v>
      </c>
      <c r="F23" s="10">
        <v>24512.22</v>
      </c>
      <c r="G23" s="10">
        <v>23223.657999999999</v>
      </c>
      <c r="H23" s="10">
        <v>23865.856</v>
      </c>
      <c r="I23" s="10">
        <f>C23+F23-11.5</f>
        <v>63687.874000000003</v>
      </c>
      <c r="J23" s="10">
        <f>D23+G23-11.5</f>
        <v>66625.353000000003</v>
      </c>
      <c r="K23" s="10">
        <f>E23+H23-11.5</f>
        <v>70959.178</v>
      </c>
    </row>
    <row r="24" spans="1:11" s="11" customFormat="1" ht="19.5" customHeight="1" x14ac:dyDescent="0.2">
      <c r="A24" s="15" t="s">
        <v>37</v>
      </c>
      <c r="B24" s="16" t="s">
        <v>38</v>
      </c>
      <c r="C24" s="10"/>
      <c r="D24" s="10"/>
      <c r="E24" s="10"/>
      <c r="F24" s="10">
        <v>2578.846</v>
      </c>
      <c r="G24" s="10">
        <v>2827.77</v>
      </c>
      <c r="H24" s="10">
        <v>2930.768</v>
      </c>
      <c r="I24" s="10">
        <v>2578.8000000000002</v>
      </c>
      <c r="J24" s="10">
        <v>2827.77</v>
      </c>
      <c r="K24" s="10">
        <v>2930.75</v>
      </c>
    </row>
    <row r="25" spans="1:11" ht="71.25" customHeight="1" x14ac:dyDescent="0.2">
      <c r="A25" s="15" t="s">
        <v>39</v>
      </c>
      <c r="B25" s="16" t="s">
        <v>40</v>
      </c>
      <c r="C25" s="10">
        <v>6977.2</v>
      </c>
      <c r="D25" s="10">
        <v>5997.3</v>
      </c>
      <c r="E25" s="10">
        <v>5881.5</v>
      </c>
      <c r="F25" s="10">
        <v>7355.25</v>
      </c>
      <c r="G25" s="10">
        <v>5878.8419999999996</v>
      </c>
      <c r="H25" s="10">
        <v>5703.9</v>
      </c>
      <c r="I25" s="10">
        <f>C25+F25</f>
        <v>14332.45</v>
      </c>
      <c r="J25" s="10">
        <f>D25+G25</f>
        <v>11876.142</v>
      </c>
      <c r="K25" s="10">
        <f>E25+H25</f>
        <v>11585.4</v>
      </c>
    </row>
    <row r="26" spans="1:11" s="11" customFormat="1" ht="44.25" customHeight="1" x14ac:dyDescent="0.2">
      <c r="A26" s="15" t="s">
        <v>41</v>
      </c>
      <c r="B26" s="16" t="s">
        <v>42</v>
      </c>
      <c r="C26" s="10">
        <v>37842.622219999997</v>
      </c>
      <c r="D26" s="10">
        <v>33411.479310000002</v>
      </c>
      <c r="E26" s="10">
        <v>37063.079310000001</v>
      </c>
      <c r="F26" s="10">
        <v>13554.9</v>
      </c>
      <c r="G26" s="10">
        <v>13554.9</v>
      </c>
      <c r="H26" s="10">
        <v>13554.9</v>
      </c>
      <c r="I26" s="10">
        <f>C26+F26-13554.9</f>
        <v>37842.622219999997</v>
      </c>
      <c r="J26" s="10">
        <f>D26+G26-13554.9</f>
        <v>33411.479310000002</v>
      </c>
      <c r="K26" s="10">
        <f>E26+H26-13554.9</f>
        <v>37063.079310000001</v>
      </c>
    </row>
    <row r="27" spans="1:11" s="17" customFormat="1" ht="45" customHeight="1" x14ac:dyDescent="0.2">
      <c r="A27" s="15" t="s">
        <v>43</v>
      </c>
      <c r="B27" s="16" t="s">
        <v>44</v>
      </c>
      <c r="C27" s="10">
        <v>3036.2</v>
      </c>
      <c r="D27" s="10">
        <v>2257.3484800000001</v>
      </c>
      <c r="E27" s="10">
        <v>772.5</v>
      </c>
      <c r="F27" s="10">
        <v>1437.43</v>
      </c>
      <c r="G27" s="10">
        <v>1379.2</v>
      </c>
      <c r="H27" s="10">
        <v>1379.2</v>
      </c>
      <c r="I27" s="10">
        <f>C27+F27-772.5</f>
        <v>3701.13</v>
      </c>
      <c r="J27" s="10">
        <f>D27+G27-772.5</f>
        <v>2864.0484800000004</v>
      </c>
      <c r="K27" s="10">
        <f>E27+H27-772.5</f>
        <v>1379.1999999999998</v>
      </c>
    </row>
    <row r="28" spans="1:11" s="17" customFormat="1" ht="45" customHeight="1" x14ac:dyDescent="0.2">
      <c r="A28" s="15" t="s">
        <v>61</v>
      </c>
      <c r="B28" s="16" t="s">
        <v>62</v>
      </c>
      <c r="C28" s="10">
        <v>38</v>
      </c>
      <c r="D28" s="10">
        <v>38</v>
      </c>
      <c r="E28" s="10">
        <v>38</v>
      </c>
      <c r="F28" s="10"/>
      <c r="G28" s="10"/>
      <c r="H28" s="10"/>
      <c r="I28" s="10">
        <f>C28</f>
        <v>38</v>
      </c>
      <c r="J28" s="10">
        <f t="shared" ref="J28:K28" si="8">D28</f>
        <v>38</v>
      </c>
      <c r="K28" s="10">
        <f t="shared" si="8"/>
        <v>38</v>
      </c>
    </row>
    <row r="29" spans="1:11" ht="23.25" customHeight="1" x14ac:dyDescent="0.2">
      <c r="A29" s="15" t="s">
        <v>45</v>
      </c>
      <c r="B29" s="16" t="s">
        <v>46</v>
      </c>
      <c r="C29" s="10">
        <v>362025.72762000002</v>
      </c>
      <c r="D29" s="10">
        <v>348544.30705</v>
      </c>
      <c r="E29" s="10">
        <v>353944.92505000002</v>
      </c>
      <c r="F29" s="10"/>
      <c r="G29" s="10"/>
      <c r="H29" s="10"/>
      <c r="I29" s="10">
        <f t="shared" ref="I29:I32" si="9">C29+F29</f>
        <v>362025.72762000002</v>
      </c>
      <c r="J29" s="10">
        <f t="shared" ref="J29:J32" si="10">D29+G29</f>
        <v>348544.30705</v>
      </c>
      <c r="K29" s="10">
        <f t="shared" ref="K29:K32" si="11">E29+H29</f>
        <v>353944.92505000002</v>
      </c>
    </row>
    <row r="30" spans="1:11" ht="36" customHeight="1" x14ac:dyDescent="0.2">
      <c r="A30" s="15" t="s">
        <v>47</v>
      </c>
      <c r="B30" s="16" t="s">
        <v>48</v>
      </c>
      <c r="C30" s="10">
        <v>36172.496469999998</v>
      </c>
      <c r="D30" s="10">
        <v>35481.296470000001</v>
      </c>
      <c r="E30" s="10">
        <v>35251.964950000001</v>
      </c>
      <c r="F30" s="10"/>
      <c r="G30" s="10"/>
      <c r="H30" s="10"/>
      <c r="I30" s="10">
        <f>C30</f>
        <v>36172.496469999998</v>
      </c>
      <c r="J30" s="10">
        <f t="shared" ref="J30:K30" si="12">D30</f>
        <v>35481.296470000001</v>
      </c>
      <c r="K30" s="10">
        <f t="shared" si="12"/>
        <v>35251.964950000001</v>
      </c>
    </row>
    <row r="31" spans="1:11" ht="18.75" customHeight="1" x14ac:dyDescent="0.2">
      <c r="A31" s="15" t="s">
        <v>49</v>
      </c>
      <c r="B31" s="16" t="s">
        <v>50</v>
      </c>
      <c r="C31" s="10">
        <v>47514.721790000003</v>
      </c>
      <c r="D31" s="10">
        <v>50535.742789999997</v>
      </c>
      <c r="E31" s="10">
        <v>51006.142789999998</v>
      </c>
      <c r="F31" s="10">
        <v>1218.2</v>
      </c>
      <c r="G31" s="10">
        <v>1218.2</v>
      </c>
      <c r="H31" s="10">
        <v>1218.2</v>
      </c>
      <c r="I31" s="10">
        <f t="shared" si="9"/>
        <v>48732.92179</v>
      </c>
      <c r="J31" s="10">
        <f t="shared" si="10"/>
        <v>51753.942789999994</v>
      </c>
      <c r="K31" s="10">
        <f t="shared" si="11"/>
        <v>52224.342789999995</v>
      </c>
    </row>
    <row r="32" spans="1:11" ht="36" customHeight="1" x14ac:dyDescent="0.2">
      <c r="A32" s="15" t="s">
        <v>51</v>
      </c>
      <c r="B32" s="16" t="s">
        <v>52</v>
      </c>
      <c r="C32" s="10">
        <v>280</v>
      </c>
      <c r="D32" s="10">
        <v>0</v>
      </c>
      <c r="E32" s="10">
        <v>0</v>
      </c>
      <c r="F32" s="10"/>
      <c r="G32" s="10"/>
      <c r="H32" s="10"/>
      <c r="I32" s="10">
        <f t="shared" si="9"/>
        <v>280</v>
      </c>
      <c r="J32" s="10">
        <f t="shared" si="10"/>
        <v>0</v>
      </c>
      <c r="K32" s="10">
        <f t="shared" si="11"/>
        <v>0</v>
      </c>
    </row>
    <row r="33" spans="1:11" ht="129.75" customHeight="1" x14ac:dyDescent="0.2">
      <c r="A33" s="15" t="s">
        <v>53</v>
      </c>
      <c r="B33" s="16" t="s">
        <v>54</v>
      </c>
      <c r="C33" s="10">
        <v>10972.3</v>
      </c>
      <c r="D33" s="10">
        <v>8972.2999999999993</v>
      </c>
      <c r="E33" s="10">
        <v>8972.2999999999993</v>
      </c>
      <c r="F33" s="10"/>
      <c r="G33" s="10"/>
      <c r="H33" s="10"/>
      <c r="I33" s="10"/>
      <c r="J33" s="10"/>
      <c r="K33" s="10"/>
    </row>
    <row r="34" spans="1:11" s="7" customFormat="1" ht="39.75" customHeight="1" x14ac:dyDescent="0.2">
      <c r="A34" s="23" t="s">
        <v>55</v>
      </c>
      <c r="B34" s="23"/>
      <c r="C34" s="6">
        <f t="shared" ref="C34:K34" si="13">SUM(C23:C33)</f>
        <v>544046.42210000008</v>
      </c>
      <c r="D34" s="6">
        <f t="shared" si="13"/>
        <v>528650.96909999999</v>
      </c>
      <c r="E34" s="6">
        <f t="shared" si="13"/>
        <v>540035.2341</v>
      </c>
      <c r="F34" s="6">
        <f t="shared" si="13"/>
        <v>50656.846000000005</v>
      </c>
      <c r="G34" s="6">
        <f t="shared" si="13"/>
        <v>48082.569999999992</v>
      </c>
      <c r="H34" s="6">
        <f t="shared" si="13"/>
        <v>48652.823999999993</v>
      </c>
      <c r="I34" s="6">
        <f t="shared" si="13"/>
        <v>569392.02210000006</v>
      </c>
      <c r="J34" s="6">
        <f t="shared" si="13"/>
        <v>553422.33909999998</v>
      </c>
      <c r="K34" s="6">
        <f t="shared" si="13"/>
        <v>565376.84010000003</v>
      </c>
    </row>
    <row r="35" spans="1:11" s="7" customFormat="1" ht="49.5" customHeight="1" x14ac:dyDescent="0.2">
      <c r="A35" s="25" t="s">
        <v>59</v>
      </c>
      <c r="B35" s="26"/>
      <c r="C35" s="6">
        <f t="shared" ref="C35:K35" si="14">C21-C34</f>
        <v>-2.2100000060163438E-2</v>
      </c>
      <c r="D35" s="6">
        <f t="shared" si="14"/>
        <v>8.9999998454004526E-4</v>
      </c>
      <c r="E35" s="6">
        <f t="shared" si="14"/>
        <v>-3.4099999931640923E-2</v>
      </c>
      <c r="F35" s="20">
        <f t="shared" si="14"/>
        <v>-4.6000000002095476E-2</v>
      </c>
      <c r="G35" s="20">
        <f t="shared" si="14"/>
        <v>3.0000000006111804E-2</v>
      </c>
      <c r="H35" s="20">
        <f t="shared" si="14"/>
        <v>-2.3999999990337528E-2</v>
      </c>
      <c r="I35" s="20">
        <f t="shared" si="14"/>
        <v>-2.2100000060163438E-2</v>
      </c>
      <c r="J35" s="20">
        <f t="shared" si="14"/>
        <v>3.0900000012479722E-2</v>
      </c>
      <c r="K35" s="20">
        <f t="shared" si="14"/>
        <v>-4.0099999983794987E-2</v>
      </c>
    </row>
  </sheetData>
  <mergeCells count="11">
    <mergeCell ref="A21:B21"/>
    <mergeCell ref="A22:K22"/>
    <mergeCell ref="A34:B34"/>
    <mergeCell ref="A35:B35"/>
    <mergeCell ref="A1:K1"/>
    <mergeCell ref="A2:K2"/>
    <mergeCell ref="A3:A4"/>
    <mergeCell ref="B3:B4"/>
    <mergeCell ref="C3:E3"/>
    <mergeCell ref="F3:H3"/>
    <mergeCell ref="I3:K3"/>
  </mergeCells>
  <pageMargins left="0.27559055118110237" right="0.15748031496062992" top="0.23622047244094491" bottom="0.35433070866141736" header="0.27559055118110237" footer="0.15748031496062992"/>
  <pageSetup paperSize="9" scale="75" orientation="landscape" r:id="rId1"/>
  <headerFooter alignWithMargins="0">
    <oddFooter>&amp;C&amp;P</oddFoot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2019-11-13T06:07:06Z</cp:lastPrinted>
  <dcterms:created xsi:type="dcterms:W3CDTF">2019-10-24T08:59:52Z</dcterms:created>
  <dcterms:modified xsi:type="dcterms:W3CDTF">2024-11-12T07:55:50Z</dcterms:modified>
</cp:coreProperties>
</file>