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576" windowHeight="7560"/>
  </bookViews>
  <sheets>
    <sheet name="Лист1" sheetId="1" r:id="rId1"/>
  </sheets>
  <definedNames>
    <definedName name="_xlnm.Print_Titles" localSheetId="0">Лист1!$4:$7</definedName>
  </definedNames>
  <calcPr calcId="145621"/>
</workbook>
</file>

<file path=xl/calcChain.xml><?xml version="1.0" encoding="utf-8"?>
<calcChain xmlns="http://schemas.openxmlformats.org/spreadsheetml/2006/main">
  <c r="G116" i="1" l="1"/>
  <c r="G114" i="1" s="1"/>
  <c r="F116" i="1"/>
  <c r="F114" i="1"/>
  <c r="K114" i="1"/>
  <c r="E114" i="1"/>
  <c r="G144" i="1"/>
  <c r="G141" i="1"/>
  <c r="D145" i="1"/>
  <c r="E112" i="1"/>
  <c r="F111" i="1" s="1"/>
  <c r="G111" i="1" s="1"/>
  <c r="I116" i="1" l="1"/>
  <c r="H116" i="1"/>
  <c r="H111" i="1"/>
  <c r="J111" i="1" s="1"/>
  <c r="M111" i="1" s="1"/>
  <c r="I111" i="1"/>
  <c r="L111" i="1" s="1"/>
  <c r="E145" i="1"/>
  <c r="M138" i="1"/>
  <c r="L138" i="1"/>
  <c r="J138" i="1"/>
  <c r="I138" i="1"/>
  <c r="H138" i="1"/>
  <c r="G138" i="1"/>
  <c r="M135" i="1"/>
  <c r="F135" i="1"/>
  <c r="H135" i="1"/>
  <c r="G135" i="1"/>
  <c r="I135" i="1"/>
  <c r="J135" i="1"/>
  <c r="H141" i="1"/>
  <c r="J141" i="1" s="1"/>
  <c r="M141" i="1" s="1"/>
  <c r="E138" i="1"/>
  <c r="F138" i="1"/>
  <c r="F21" i="1"/>
  <c r="H21" i="1" s="1"/>
  <c r="H114" i="1" l="1"/>
  <c r="J116" i="1"/>
  <c r="I114" i="1"/>
  <c r="L116" i="1"/>
  <c r="L114" i="1" s="1"/>
  <c r="G21" i="1"/>
  <c r="J21" i="1" s="1"/>
  <c r="M21" i="1" s="1"/>
  <c r="K111" i="1"/>
  <c r="I141" i="1"/>
  <c r="F145" i="1"/>
  <c r="H144" i="1"/>
  <c r="I21" i="1"/>
  <c r="L21" i="1" s="1"/>
  <c r="E26" i="1"/>
  <c r="F26" i="1" s="1"/>
  <c r="D22" i="1"/>
  <c r="E22" i="1"/>
  <c r="E135" i="1"/>
  <c r="E16" i="1"/>
  <c r="D138" i="1"/>
  <c r="D135" i="1"/>
  <c r="D112" i="1"/>
  <c r="D27" i="1"/>
  <c r="D19" i="1"/>
  <c r="D16" i="1"/>
  <c r="J114" i="1" l="1"/>
  <c r="M116" i="1"/>
  <c r="M114" i="1" s="1"/>
  <c r="G26" i="1"/>
  <c r="I26" i="1" s="1"/>
  <c r="L26" i="1" s="1"/>
  <c r="H26" i="1"/>
  <c r="J26" i="1" s="1"/>
  <c r="M26" i="1" s="1"/>
  <c r="L141" i="1"/>
  <c r="J144" i="1"/>
  <c r="M144" i="1" s="1"/>
  <c r="I144" i="1"/>
  <c r="L144" i="1" l="1"/>
  <c r="L135" i="1"/>
  <c r="C119" i="1" l="1"/>
  <c r="C118" i="1" s="1"/>
  <c r="C124" i="1" s="1"/>
</calcChain>
</file>

<file path=xl/sharedStrings.xml><?xml version="1.0" encoding="utf-8"?>
<sst xmlns="http://schemas.openxmlformats.org/spreadsheetml/2006/main" count="278" uniqueCount="179">
  <si>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</si>
  <si>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</si>
  <si>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</si>
  <si>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</si>
  <si>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</si>
  <si>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</si>
  <si>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</si>
  <si>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</si>
  <si>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</si>
  <si>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</si>
  <si>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</si>
  <si>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</si>
  <si>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</si>
  <si>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</si>
  <si>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</si>
  <si>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</si>
  <si>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</si>
  <si>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</si>
  <si>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</si>
  <si>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</si>
  <si>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</si>
  <si>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</si>
  <si>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</si>
  <si>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</si>
  <si>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</si>
  <si>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</si>
  <si>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</si>
  <si>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</si>
  <si>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</si>
  <si>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</si>
  <si>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</si>
  <si>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</si>
  <si>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</si>
  <si>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</si>
  <si>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</si>
  <si>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</si>
  <si>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</si>
  <si>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</si>
  <si>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</si>
  <si>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</si>
  <si>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</si>
  <si>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</si>
  <si>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</si>
  <si>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</si>
  <si>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</si>
  <si>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</si>
  <si>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</si>
  <si>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</si>
  <si>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</si>
  <si>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</si>
  <si>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</si>
  <si>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</si>
  <si>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</si>
  <si>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</si>
  <si>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</si>
  <si>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</si>
  <si>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</si>
  <si>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</si>
  <si>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</si>
  <si>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</si>
  <si>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</si>
  <si>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</si>
  <si>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</si>
  <si>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</si>
  <si>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</si>
  <si>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</si>
  <si>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</si>
  <si>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</si>
  <si>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</si>
  <si>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</si>
  <si>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</si>
  <si>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</si>
  <si>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</si>
  <si>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</si>
  <si>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</si>
  <si>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</si>
  <si>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</si>
  <si>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</si>
  <si>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</si>
  <si>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</si>
  <si>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</si>
  <si>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</si>
  <si>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</si>
  <si>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</si>
  <si>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</si>
  <si>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</si>
  <si>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</si>
  <si>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</si>
  <si>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</si>
  <si>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</si>
  <si>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</si>
  <si>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</si>
  <si>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</si>
  <si>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</si>
  <si>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</si>
  <si>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</si>
  <si>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</si>
  <si>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</si>
  <si>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</si>
  <si>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</si>
  <si>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</si>
  <si>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</si>
  <si>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</si>
  <si>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</si>
  <si>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</si>
  <si>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</si>
  <si>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</si>
  <si>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</si>
  <si>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</si>
  <si>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</si>
  <si>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</si>
  <si>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</si>
  <si>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</si>
  <si>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</si>
  <si>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</si>
  <si>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</si>
  <si>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</si>
  <si>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</si>
  <si>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</si>
  <si>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</si>
  <si>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</si>
  <si>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</si>
  <si>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</si>
  <si>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</si>
  <si>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</si>
  <si>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</si>
  <si>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</si>
  <si>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</si>
  <si>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</si>
  <si>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</si>
  <si>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</si>
  <si>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</si>
  <si>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</si>
  <si>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</si>
  <si>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</si>
  <si>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</si>
  <si>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</si>
  <si>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</si>
  <si>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</si>
  <si>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</si>
  <si>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</si>
  <si>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</si>
  <si>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</si>
  <si>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</si>
  <si>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</si>
  <si>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</si>
  <si>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</si>
  <si>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</si>
  <si>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</si>
  <si>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</si>
  <si>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</si>
  <si>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</si>
  <si>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</si>
  <si>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</si>
  <si>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</si>
  <si>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</si>
  <si>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</si>
  <si>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</si>
  <si>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</si>
  <si>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</si>
  <si>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</si>
  <si>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</si>
  <si>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</si>
  <si>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</si>
  <si>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</si>
  <si>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</si>
  <si>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</si>
  <si>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</si>
  <si>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</si>
  <si>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</si>
  <si>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Прогноз социально-экономического развития Клинцовского муниципального района Брянской области</t>
  </si>
  <si>
    <t>прочие</t>
  </si>
  <si>
    <r>
      <t>Топливо печное бытовое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</si>
  <si>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индекс производства продукции растениеводства</t>
  </si>
  <si>
    <t>Производство продукции растениеводства</t>
  </si>
  <si>
    <t>на среднесрочный период 2024-2026 гг.</t>
  </si>
  <si>
    <t>4,8 раз</t>
  </si>
  <si>
    <t>1,7 раз</t>
  </si>
  <si>
    <t>Инвестиции в основной капитал по источникам финансирования: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</si>
</sst>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\ _₽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0" fillId="0" borderId="0" xfId="0" applyFont="1"/>
    <xf numFmtId="0" fontId="2" fillId="2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Continuous" vertical="center" wrapText="1"/>
    </xf>
    <xf numFmtId="0" fontId="3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4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0" applyNumberFormat="1" applyFont="1" applyFill="1" applyBorder="1" applyAlignment="1" applyProtection="1">
      <alignment horizontal="center" vertical="center" wrapText="1"/>
    </xf>
    <xf numFmtId="16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5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tabSelected="1" view="pageBreakPreview" topLeftCell="A4" zoomScale="87" zoomScaleNormal="70" zoomScaleSheetLayoutView="87" workbookViewId="0">
      <pane ySplit="1896" topLeftCell="A108" activePane="bottomLeft"/>
      <selection activeCell="G13" sqref="G13"/>
      <selection pane="bottomLeft" activeCell="M116" sqref="E116:M116"/>
    </sheetView>
  </sheetViews>
  <sheetFormatPr defaultRowHeight="13.2" x14ac:dyDescent="0.25"/>
  <cols>
    <col min="1" max="1" width="78.5546875" customWidth="1"/>
    <col min="2" max="2" width="41.33203125" customWidth="1"/>
    <col min="3" max="3" width="17.88671875" hidden="1" customWidth="1"/>
    <col min="4" max="5" width="17.88671875" bestFit="1" customWidth="1"/>
    <col min="6" max="6" width="17.88671875" customWidth="1"/>
    <col min="7" max="7" width="17.88671875" bestFit="1" customWidth="1"/>
    <col min="8" max="8" width="18.44140625" customWidth="1"/>
    <col min="9" max="9" width="17.88671875" bestFit="1" customWidth="1"/>
    <col min="10" max="10" width="17.6640625" customWidth="1"/>
    <col min="11" max="11" width="14.6640625" hidden="1" customWidth="1"/>
    <col min="12" max="12" width="18.33203125" bestFit="1" customWidth="1"/>
    <col min="13" max="13" width="18.44140625" customWidth="1"/>
    <col min="14" max="14" width="79.33203125" customWidth="1"/>
  </cols>
  <sheetData>
    <row r="1" spans="1:13" s="4" customFormat="1" ht="21" x14ac:dyDescent="0.25">
      <c r="A1" s="50" t="s">
        <v>64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s="4" customFormat="1" ht="24.75" customHeight="1" x14ac:dyDescent="0.25">
      <c r="A2" s="51" t="s">
        <v>170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4" customFormat="1" ht="25.5" customHeight="1" x14ac:dyDescent="0.25">
      <c r="A3" s="51" t="s">
        <v>175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s="4" customFormat="1" ht="17.399999999999999" x14ac:dyDescent="0.25">
      <c r="A4" s="52" t="s">
        <v>65</v>
      </c>
      <c r="B4" s="52" t="s">
        <v>66</v>
      </c>
      <c r="C4" s="36" t="s">
        <v>67</v>
      </c>
      <c r="D4" s="10" t="s">
        <v>67</v>
      </c>
      <c r="E4" s="36" t="s">
        <v>67</v>
      </c>
      <c r="F4" s="10" t="s">
        <v>68</v>
      </c>
      <c r="G4" s="10" t="s">
        <v>69</v>
      </c>
      <c r="H4" s="10"/>
      <c r="I4" s="10"/>
      <c r="J4" s="10"/>
      <c r="K4" s="10"/>
      <c r="L4" s="10"/>
      <c r="M4" s="10"/>
    </row>
    <row r="5" spans="1:13" s="4" customFormat="1" ht="17.399999999999999" x14ac:dyDescent="0.25">
      <c r="A5" s="52"/>
      <c r="B5" s="52"/>
      <c r="C5" s="53">
        <v>2021</v>
      </c>
      <c r="D5" s="53">
        <v>2022</v>
      </c>
      <c r="E5" s="52">
        <v>2023</v>
      </c>
      <c r="F5" s="53">
        <v>2024</v>
      </c>
      <c r="G5" s="56">
        <v>2025</v>
      </c>
      <c r="H5" s="57"/>
      <c r="I5" s="56">
        <v>2026</v>
      </c>
      <c r="J5" s="57"/>
      <c r="K5" s="58"/>
      <c r="L5" s="56">
        <v>2027</v>
      </c>
      <c r="M5" s="57"/>
    </row>
    <row r="6" spans="1:13" s="4" customFormat="1" ht="34.799999999999997" x14ac:dyDescent="0.25">
      <c r="A6" s="52"/>
      <c r="B6" s="52"/>
      <c r="C6" s="54"/>
      <c r="D6" s="54"/>
      <c r="E6" s="52"/>
      <c r="F6" s="54"/>
      <c r="G6" s="36" t="s">
        <v>129</v>
      </c>
      <c r="H6" s="36" t="s">
        <v>126</v>
      </c>
      <c r="I6" s="36" t="s">
        <v>129</v>
      </c>
      <c r="J6" s="36" t="s">
        <v>126</v>
      </c>
      <c r="K6" s="36" t="s">
        <v>127</v>
      </c>
      <c r="L6" s="36" t="s">
        <v>129</v>
      </c>
      <c r="M6" s="36" t="s">
        <v>126</v>
      </c>
    </row>
    <row r="7" spans="1:13" s="4" customFormat="1" ht="17.399999999999999" x14ac:dyDescent="0.25">
      <c r="A7" s="52"/>
      <c r="B7" s="52"/>
      <c r="C7" s="55"/>
      <c r="D7" s="55"/>
      <c r="E7" s="52"/>
      <c r="F7" s="55"/>
      <c r="G7" s="36" t="s">
        <v>70</v>
      </c>
      <c r="H7" s="36" t="s">
        <v>71</v>
      </c>
      <c r="I7" s="36" t="s">
        <v>70</v>
      </c>
      <c r="J7" s="36" t="s">
        <v>71</v>
      </c>
      <c r="K7" s="36" t="s">
        <v>128</v>
      </c>
      <c r="L7" s="36" t="s">
        <v>70</v>
      </c>
      <c r="M7" s="36" t="s">
        <v>71</v>
      </c>
    </row>
    <row r="8" spans="1:13" s="4" customFormat="1" ht="18" x14ac:dyDescent="0.25">
      <c r="A8" s="7" t="s">
        <v>72</v>
      </c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s="23" customFormat="1" ht="18" x14ac:dyDescent="0.25">
      <c r="A9" s="3" t="s">
        <v>135</v>
      </c>
      <c r="B9" s="1" t="s">
        <v>73</v>
      </c>
      <c r="C9" s="1">
        <v>17</v>
      </c>
      <c r="D9" s="37">
        <v>16.54</v>
      </c>
      <c r="E9" s="37">
        <v>16.882000000000001</v>
      </c>
      <c r="F9" s="37">
        <v>16.649999999999999</v>
      </c>
      <c r="G9" s="37">
        <v>16.690000000000001</v>
      </c>
      <c r="H9" s="37">
        <v>16.690000000000001</v>
      </c>
      <c r="I9" s="37">
        <v>16.940000000000001</v>
      </c>
      <c r="J9" s="37">
        <v>16.940000000000001</v>
      </c>
      <c r="K9" s="37"/>
      <c r="L9" s="37">
        <v>16.899999999999999</v>
      </c>
      <c r="M9" s="37">
        <v>16.899999999999999</v>
      </c>
    </row>
    <row r="10" spans="1:13" s="23" customFormat="1" ht="18" x14ac:dyDescent="0.25">
      <c r="A10" s="3" t="s">
        <v>136</v>
      </c>
      <c r="B10" s="1" t="s">
        <v>73</v>
      </c>
      <c r="C10" s="1">
        <v>9.5</v>
      </c>
      <c r="D10" s="37">
        <v>10.17</v>
      </c>
      <c r="E10" s="37">
        <v>9.99</v>
      </c>
      <c r="F10" s="37">
        <v>10.06</v>
      </c>
      <c r="G10" s="37">
        <v>10.06</v>
      </c>
      <c r="H10" s="37">
        <v>10.06</v>
      </c>
      <c r="I10" s="37">
        <v>10</v>
      </c>
      <c r="J10" s="37">
        <v>10</v>
      </c>
      <c r="K10" s="37"/>
      <c r="L10" s="37">
        <v>10</v>
      </c>
      <c r="M10" s="37">
        <v>10</v>
      </c>
    </row>
    <row r="11" spans="1:13" s="23" customFormat="1" ht="18" x14ac:dyDescent="0.25">
      <c r="A11" s="3" t="s">
        <v>137</v>
      </c>
      <c r="B11" s="1" t="s">
        <v>73</v>
      </c>
      <c r="C11" s="1">
        <v>4.5599999999999996</v>
      </c>
      <c r="D11" s="37">
        <v>3.96</v>
      </c>
      <c r="E11" s="37">
        <v>4.0199999999999996</v>
      </c>
      <c r="F11" s="37">
        <v>3.83</v>
      </c>
      <c r="G11" s="37">
        <v>3.83</v>
      </c>
      <c r="H11" s="37">
        <v>3.83</v>
      </c>
      <c r="I11" s="37">
        <v>3.93</v>
      </c>
      <c r="J11" s="37">
        <v>3.93</v>
      </c>
      <c r="K11" s="37"/>
      <c r="L11" s="37">
        <v>3.98</v>
      </c>
      <c r="M11" s="37">
        <v>3.98</v>
      </c>
    </row>
    <row r="12" spans="1:13" s="4" customFormat="1" ht="18" hidden="1" x14ac:dyDescent="0.25">
      <c r="A12" s="3" t="s">
        <v>75</v>
      </c>
      <c r="B12" s="1" t="s">
        <v>76</v>
      </c>
      <c r="C12" s="1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23" customFormat="1" ht="36" x14ac:dyDescent="0.25">
      <c r="A13" s="3" t="s">
        <v>77</v>
      </c>
      <c r="B13" s="1" t="s">
        <v>78</v>
      </c>
      <c r="C13" s="1">
        <v>8.1</v>
      </c>
      <c r="D13" s="37">
        <v>6.1</v>
      </c>
      <c r="E13" s="37">
        <v>6.4</v>
      </c>
      <c r="F13" s="37">
        <v>6.5</v>
      </c>
      <c r="G13" s="37">
        <v>6.5</v>
      </c>
      <c r="H13" s="37">
        <v>6.5</v>
      </c>
      <c r="I13" s="37">
        <v>6.6</v>
      </c>
      <c r="J13" s="37">
        <v>6.6</v>
      </c>
      <c r="K13" s="37"/>
      <c r="L13" s="37">
        <v>6.7</v>
      </c>
      <c r="M13" s="37">
        <v>6.7</v>
      </c>
    </row>
    <row r="14" spans="1:13" s="23" customFormat="1" ht="18" hidden="1" x14ac:dyDescent="0.25">
      <c r="A14" s="3" t="s">
        <v>138</v>
      </c>
      <c r="B14" s="1" t="s">
        <v>139</v>
      </c>
      <c r="C14" s="1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s="23" customFormat="1" ht="36" x14ac:dyDescent="0.25">
      <c r="A15" s="3" t="s">
        <v>79</v>
      </c>
      <c r="B15" s="1" t="s">
        <v>80</v>
      </c>
      <c r="C15" s="1">
        <v>17.3</v>
      </c>
      <c r="D15" s="37">
        <v>16.3</v>
      </c>
      <c r="E15" s="37">
        <v>17.8</v>
      </c>
      <c r="F15" s="37">
        <v>14.5</v>
      </c>
      <c r="G15" s="37">
        <v>14.5</v>
      </c>
      <c r="H15" s="37">
        <v>14.5</v>
      </c>
      <c r="I15" s="37">
        <v>14.6</v>
      </c>
      <c r="J15" s="37">
        <v>14.6</v>
      </c>
      <c r="K15" s="37"/>
      <c r="L15" s="37">
        <v>14.7</v>
      </c>
      <c r="M15" s="37">
        <v>14.7</v>
      </c>
    </row>
    <row r="16" spans="1:13" s="23" customFormat="1" ht="18" x14ac:dyDescent="0.25">
      <c r="A16" s="3" t="s">
        <v>119</v>
      </c>
      <c r="B16" s="1" t="s">
        <v>81</v>
      </c>
      <c r="C16" s="1">
        <v>-9.1999999999999993</v>
      </c>
      <c r="D16" s="37">
        <f>D13-D15</f>
        <v>-10.200000000000001</v>
      </c>
      <c r="E16" s="37">
        <f>E13-E15</f>
        <v>-11.4</v>
      </c>
      <c r="F16" s="37">
        <v>-10.1</v>
      </c>
      <c r="G16" s="37">
        <v>-10.5</v>
      </c>
      <c r="H16" s="37">
        <v>-10.5</v>
      </c>
      <c r="I16" s="37">
        <v>-10.5</v>
      </c>
      <c r="J16" s="37">
        <v>-10.5</v>
      </c>
      <c r="K16" s="37">
        <v>-10.5</v>
      </c>
      <c r="L16" s="37">
        <v>-10.5</v>
      </c>
      <c r="M16" s="37">
        <v>-10.5</v>
      </c>
    </row>
    <row r="17" spans="1:13" s="23" customFormat="1" ht="18" x14ac:dyDescent="0.25">
      <c r="A17" s="3" t="s">
        <v>85</v>
      </c>
      <c r="B17" s="1" t="s">
        <v>109</v>
      </c>
      <c r="C17" s="1">
        <v>643</v>
      </c>
      <c r="D17" s="38">
        <v>540</v>
      </c>
      <c r="E17" s="38">
        <v>451</v>
      </c>
      <c r="F17" s="38">
        <v>287</v>
      </c>
      <c r="G17" s="38">
        <v>282</v>
      </c>
      <c r="H17" s="38">
        <v>282</v>
      </c>
      <c r="I17" s="38">
        <v>290</v>
      </c>
      <c r="J17" s="38">
        <v>290</v>
      </c>
      <c r="K17" s="38"/>
      <c r="L17" s="38">
        <v>285</v>
      </c>
      <c r="M17" s="38">
        <v>285</v>
      </c>
    </row>
    <row r="18" spans="1:13" s="23" customFormat="1" ht="18" x14ac:dyDescent="0.25">
      <c r="A18" s="3" t="s">
        <v>87</v>
      </c>
      <c r="B18" s="1" t="s">
        <v>109</v>
      </c>
      <c r="C18" s="1">
        <v>715</v>
      </c>
      <c r="D18" s="38">
        <v>549</v>
      </c>
      <c r="E18" s="38">
        <v>493</v>
      </c>
      <c r="F18" s="38">
        <v>248</v>
      </c>
      <c r="G18" s="38">
        <v>243</v>
      </c>
      <c r="H18" s="38">
        <v>243</v>
      </c>
      <c r="I18" s="38">
        <v>250</v>
      </c>
      <c r="J18" s="38">
        <v>250</v>
      </c>
      <c r="K18" s="38"/>
      <c r="L18" s="38">
        <v>245</v>
      </c>
      <c r="M18" s="38">
        <v>245</v>
      </c>
    </row>
    <row r="19" spans="1:13" s="23" customFormat="1" ht="18" x14ac:dyDescent="0.25">
      <c r="A19" s="3" t="s">
        <v>140</v>
      </c>
      <c r="B19" s="1" t="s">
        <v>109</v>
      </c>
      <c r="C19" s="1">
        <v>-72</v>
      </c>
      <c r="D19" s="37">
        <f>D17-D18</f>
        <v>-9</v>
      </c>
      <c r="E19" s="37">
        <v>-42</v>
      </c>
      <c r="F19" s="37">
        <v>39</v>
      </c>
      <c r="G19" s="37">
        <v>30</v>
      </c>
      <c r="H19" s="37">
        <v>30</v>
      </c>
      <c r="I19" s="37">
        <v>40</v>
      </c>
      <c r="J19" s="37">
        <v>40</v>
      </c>
      <c r="K19" s="37"/>
      <c r="L19" s="37">
        <v>35</v>
      </c>
      <c r="M19" s="37">
        <v>35</v>
      </c>
    </row>
    <row r="20" spans="1:13" s="4" customFormat="1" ht="18" x14ac:dyDescent="0.25">
      <c r="A20" s="7" t="s">
        <v>88</v>
      </c>
      <c r="B20" s="8"/>
      <c r="C20" s="8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s="23" customFormat="1" ht="54" x14ac:dyDescent="0.25">
      <c r="A21" s="3" t="s">
        <v>89</v>
      </c>
      <c r="B21" s="1" t="s">
        <v>90</v>
      </c>
      <c r="C21" s="39">
        <v>3185856</v>
      </c>
      <c r="D21" s="37">
        <v>4093752</v>
      </c>
      <c r="E21" s="37">
        <v>4850349</v>
      </c>
      <c r="F21" s="37">
        <f>E21*F22/100</f>
        <v>5403288.7860000003</v>
      </c>
      <c r="G21" s="37">
        <f>F21*G22/100</f>
        <v>5614017.0486540012</v>
      </c>
      <c r="H21" s="37">
        <f>F21*H22/100</f>
        <v>5732889.4019459998</v>
      </c>
      <c r="I21" s="37">
        <f>G21*I22/100</f>
        <v>5765595.5089676594</v>
      </c>
      <c r="J21" s="37">
        <f>H21*J22/100</f>
        <v>5922074.7522102175</v>
      </c>
      <c r="K21" s="37"/>
      <c r="L21" s="37">
        <f>I21*L22/100</f>
        <v>6007750.5203443011</v>
      </c>
      <c r="M21" s="37">
        <f>J21*M22/100</f>
        <v>6117503.2190331547</v>
      </c>
    </row>
    <row r="22" spans="1:13" s="23" customFormat="1" ht="18" x14ac:dyDescent="0.25">
      <c r="A22" s="3"/>
      <c r="B22" s="1" t="s">
        <v>91</v>
      </c>
      <c r="C22" s="40">
        <v>116.4</v>
      </c>
      <c r="D22" s="41">
        <f>D21/C21*100</f>
        <v>128.49770987765925</v>
      </c>
      <c r="E22" s="41">
        <f>E21/D21*100</f>
        <v>118.48174974937417</v>
      </c>
      <c r="F22" s="41">
        <v>111.4</v>
      </c>
      <c r="G22" s="41">
        <v>103.9</v>
      </c>
      <c r="H22" s="41">
        <v>106.1</v>
      </c>
      <c r="I22" s="41">
        <v>102.7</v>
      </c>
      <c r="J22" s="41">
        <v>103.3</v>
      </c>
      <c r="K22" s="41"/>
      <c r="L22" s="41">
        <v>104.2</v>
      </c>
      <c r="M22" s="41">
        <v>103.3</v>
      </c>
    </row>
    <row r="23" spans="1:13" s="23" customFormat="1" ht="18" x14ac:dyDescent="0.25">
      <c r="A23" s="3" t="s">
        <v>0</v>
      </c>
      <c r="B23" s="1"/>
      <c r="C23" s="40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 s="23" customFormat="1" ht="54" hidden="1" x14ac:dyDescent="0.25">
      <c r="A24" s="3" t="s">
        <v>130</v>
      </c>
      <c r="B24" s="1" t="s">
        <v>90</v>
      </c>
      <c r="C24" s="40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s="23" customFormat="1" ht="18" hidden="1" x14ac:dyDescent="0.25">
      <c r="A25" s="3"/>
      <c r="B25" s="1" t="s">
        <v>91</v>
      </c>
      <c r="C25" s="40"/>
      <c r="D25" s="37"/>
      <c r="E25" s="37"/>
      <c r="F25" s="37"/>
      <c r="G25" s="37"/>
      <c r="H25" s="37"/>
      <c r="I25" s="37"/>
      <c r="J25" s="37"/>
      <c r="K25" s="37"/>
      <c r="L25" s="37"/>
      <c r="M25" s="37"/>
    </row>
    <row r="26" spans="1:13" s="23" customFormat="1" ht="54" x14ac:dyDescent="0.25">
      <c r="A26" s="3" t="s">
        <v>131</v>
      </c>
      <c r="B26" s="1" t="s">
        <v>90</v>
      </c>
      <c r="C26" s="39">
        <v>3147136</v>
      </c>
      <c r="D26" s="37">
        <v>4052919</v>
      </c>
      <c r="E26" s="37">
        <f>D26/100*118.6</f>
        <v>4806761.9340000004</v>
      </c>
      <c r="F26" s="37">
        <f>E26*F27/100</f>
        <v>5248984.031928</v>
      </c>
      <c r="G26" s="37">
        <f>F26*G27/100</f>
        <v>5500935.2654605433</v>
      </c>
      <c r="H26" s="37">
        <f>F26*H27/100</f>
        <v>5548176.121747897</v>
      </c>
      <c r="I26" s="37">
        <f>G26*I27/100</f>
        <v>5687967.0644862019</v>
      </c>
      <c r="J26" s="37">
        <f>H26*J27/100</f>
        <v>5759006.8143743165</v>
      </c>
      <c r="K26" s="37"/>
      <c r="L26" s="37">
        <f>I26*L27/100</f>
        <v>5955301.5165170543</v>
      </c>
      <c r="M26" s="37">
        <f>J26*M27/100</f>
        <v>5966331.0596917914</v>
      </c>
    </row>
    <row r="27" spans="1:13" s="23" customFormat="1" ht="18" x14ac:dyDescent="0.25">
      <c r="A27" s="3"/>
      <c r="B27" s="1" t="s">
        <v>74</v>
      </c>
      <c r="C27" s="42">
        <v>120.57</v>
      </c>
      <c r="D27" s="41">
        <f>D26/C26*100</f>
        <v>128.78118390816283</v>
      </c>
      <c r="E27" s="41">
        <v>118.6</v>
      </c>
      <c r="F27" s="41">
        <v>109.2</v>
      </c>
      <c r="G27" s="43">
        <v>104.8</v>
      </c>
      <c r="H27" s="43">
        <v>105.7</v>
      </c>
      <c r="I27" s="43">
        <v>103.4</v>
      </c>
      <c r="J27" s="43">
        <v>103.8</v>
      </c>
      <c r="K27" s="43"/>
      <c r="L27" s="43">
        <v>104.7</v>
      </c>
      <c r="M27" s="43">
        <v>103.6</v>
      </c>
    </row>
    <row r="28" spans="1:13" s="4" customFormat="1" ht="72" hidden="1" x14ac:dyDescent="0.25">
      <c r="A28" s="3" t="s">
        <v>132</v>
      </c>
      <c r="B28" s="1" t="s">
        <v>90</v>
      </c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s="4" customFormat="1" ht="18" hidden="1" x14ac:dyDescent="0.25">
      <c r="A29" s="3"/>
      <c r="B29" s="1" t="s">
        <v>74</v>
      </c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s="4" customFormat="1" ht="72" hidden="1" x14ac:dyDescent="0.25">
      <c r="A30" s="3" t="s">
        <v>133</v>
      </c>
      <c r="B30" s="1" t="s">
        <v>90</v>
      </c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s="4" customFormat="1" ht="18" hidden="1" x14ac:dyDescent="0.25">
      <c r="A31" s="3"/>
      <c r="B31" s="1" t="s">
        <v>74</v>
      </c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s="4" customFormat="1" ht="18" x14ac:dyDescent="0.25">
      <c r="A32" s="11" t="s">
        <v>94</v>
      </c>
      <c r="B32" s="12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s="23" customFormat="1" ht="36" x14ac:dyDescent="0.25">
      <c r="A33" s="5" t="s">
        <v>93</v>
      </c>
      <c r="B33" s="6" t="s">
        <v>90</v>
      </c>
      <c r="C33" s="27">
        <v>1995806</v>
      </c>
      <c r="D33" s="37">
        <v>2314997</v>
      </c>
      <c r="E33" s="37">
        <v>3266980</v>
      </c>
      <c r="F33" s="37">
        <v>3340141</v>
      </c>
      <c r="G33" s="37">
        <v>2375255</v>
      </c>
      <c r="H33" s="37">
        <v>2474800</v>
      </c>
      <c r="I33" s="37">
        <v>2549195</v>
      </c>
      <c r="J33" s="37">
        <v>2578606</v>
      </c>
      <c r="K33" s="37"/>
      <c r="L33" s="37">
        <v>2666270</v>
      </c>
      <c r="M33" s="37">
        <v>2703137</v>
      </c>
    </row>
    <row r="34" spans="1:13" s="23" customFormat="1" ht="36" x14ac:dyDescent="0.25">
      <c r="A34" s="3"/>
      <c r="B34" s="1" t="s">
        <v>92</v>
      </c>
      <c r="C34" s="25">
        <v>106.85</v>
      </c>
      <c r="D34" s="43">
        <v>80.67</v>
      </c>
      <c r="E34" s="43">
        <v>144.44</v>
      </c>
      <c r="F34" s="43">
        <v>95.02</v>
      </c>
      <c r="G34" s="43">
        <v>97.28</v>
      </c>
      <c r="H34" s="43">
        <v>98.13</v>
      </c>
      <c r="I34" s="43">
        <v>99.06</v>
      </c>
      <c r="J34" s="43">
        <v>99.26</v>
      </c>
      <c r="K34" s="43"/>
      <c r="L34" s="43">
        <v>99.85</v>
      </c>
      <c r="M34" s="43">
        <v>100.64</v>
      </c>
    </row>
    <row r="35" spans="1:13" s="23" customFormat="1" ht="18" x14ac:dyDescent="0.25">
      <c r="A35" s="3" t="s">
        <v>148</v>
      </c>
      <c r="B35" s="1" t="s">
        <v>149</v>
      </c>
      <c r="C35" s="1">
        <v>106.2</v>
      </c>
      <c r="D35" s="37">
        <v>104.2</v>
      </c>
      <c r="E35" s="37">
        <v>97.7</v>
      </c>
      <c r="F35" s="37">
        <v>107.6</v>
      </c>
      <c r="G35" s="37">
        <v>105.1</v>
      </c>
      <c r="H35" s="37">
        <v>105.6</v>
      </c>
      <c r="I35" s="37">
        <v>104</v>
      </c>
      <c r="J35" s="37">
        <v>104.3</v>
      </c>
      <c r="K35" s="37"/>
      <c r="L35" s="37">
        <v>105.2</v>
      </c>
      <c r="M35" s="37">
        <v>103.8</v>
      </c>
    </row>
    <row r="36" spans="1:13" s="23" customFormat="1" ht="18" x14ac:dyDescent="0.25">
      <c r="A36" s="3" t="s">
        <v>0</v>
      </c>
      <c r="B36" s="1"/>
      <c r="C36" s="1"/>
      <c r="D36" s="37"/>
      <c r="E36" s="37"/>
      <c r="F36" s="37"/>
      <c r="G36" s="2"/>
      <c r="H36" s="2"/>
      <c r="I36" s="2"/>
      <c r="J36" s="2"/>
      <c r="K36" s="2"/>
      <c r="L36" s="2"/>
      <c r="M36" s="2"/>
    </row>
    <row r="37" spans="1:13" s="23" customFormat="1" ht="36" x14ac:dyDescent="0.25">
      <c r="A37" s="3" t="s">
        <v>174</v>
      </c>
      <c r="B37" s="1" t="s">
        <v>90</v>
      </c>
      <c r="C37" s="24">
        <v>1193086</v>
      </c>
      <c r="D37" s="37">
        <v>1459845</v>
      </c>
      <c r="E37" s="37">
        <v>2291771</v>
      </c>
      <c r="F37" s="37">
        <v>2341121</v>
      </c>
      <c r="G37" s="37">
        <v>2404121</v>
      </c>
      <c r="H37" s="37">
        <v>2436127</v>
      </c>
      <c r="I37" s="37">
        <v>2467856</v>
      </c>
      <c r="J37" s="37">
        <v>2511233</v>
      </c>
      <c r="K37" s="37"/>
      <c r="L37" s="37">
        <v>2588512</v>
      </c>
      <c r="M37" s="37">
        <v>2604321</v>
      </c>
    </row>
    <row r="38" spans="1:13" s="23" customFormat="1" ht="36" x14ac:dyDescent="0.25">
      <c r="A38" s="3" t="s">
        <v>173</v>
      </c>
      <c r="B38" s="1" t="s">
        <v>92</v>
      </c>
      <c r="C38" s="25">
        <v>133.16</v>
      </c>
      <c r="D38" s="43">
        <v>76.900000000000006</v>
      </c>
      <c r="E38" s="43">
        <v>170.45</v>
      </c>
      <c r="F38" s="43">
        <v>96.83</v>
      </c>
      <c r="G38" s="43">
        <v>97.06</v>
      </c>
      <c r="H38" s="43">
        <v>97.89</v>
      </c>
      <c r="I38" s="43">
        <v>98.42</v>
      </c>
      <c r="J38" s="43">
        <v>98.64</v>
      </c>
      <c r="K38" s="43"/>
      <c r="L38" s="43">
        <v>99.05</v>
      </c>
      <c r="M38" s="43">
        <v>99.72</v>
      </c>
    </row>
    <row r="39" spans="1:13" s="23" customFormat="1" ht="36" x14ac:dyDescent="0.25">
      <c r="A39" s="3" t="s">
        <v>144</v>
      </c>
      <c r="B39" s="1" t="s">
        <v>90</v>
      </c>
      <c r="C39" s="24">
        <v>802720</v>
      </c>
      <c r="D39" s="37">
        <v>855152</v>
      </c>
      <c r="E39" s="37">
        <v>975209</v>
      </c>
      <c r="F39" s="37">
        <v>999020</v>
      </c>
      <c r="G39" s="37">
        <v>1010857</v>
      </c>
      <c r="H39" s="37">
        <v>1025085</v>
      </c>
      <c r="I39" s="37">
        <v>1050345</v>
      </c>
      <c r="J39" s="37">
        <v>1072235</v>
      </c>
      <c r="K39" s="37"/>
      <c r="L39" s="37">
        <v>1106985</v>
      </c>
      <c r="M39" s="37">
        <v>1139054</v>
      </c>
    </row>
    <row r="40" spans="1:13" s="23" customFormat="1" ht="36" x14ac:dyDescent="0.25">
      <c r="A40" s="3" t="s">
        <v>145</v>
      </c>
      <c r="B40" s="1" t="s">
        <v>92</v>
      </c>
      <c r="C40" s="25">
        <v>82.76</v>
      </c>
      <c r="D40" s="43">
        <v>91.15</v>
      </c>
      <c r="E40" s="43">
        <v>108.61</v>
      </c>
      <c r="F40" s="43">
        <v>92.96</v>
      </c>
      <c r="G40" s="43">
        <v>98</v>
      </c>
      <c r="H40" s="43">
        <v>100.2</v>
      </c>
      <c r="I40" s="43">
        <v>100.58</v>
      </c>
      <c r="J40" s="43">
        <v>101.05</v>
      </c>
      <c r="K40" s="43"/>
      <c r="L40" s="43">
        <v>102.64</v>
      </c>
      <c r="M40" s="43">
        <v>96.6</v>
      </c>
    </row>
    <row r="41" spans="1:13" s="4" customFormat="1" ht="18" x14ac:dyDescent="0.25">
      <c r="A41" s="11" t="s">
        <v>157</v>
      </c>
      <c r="B41" s="12"/>
      <c r="C41" s="12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s="4" customFormat="1" ht="36" hidden="1" x14ac:dyDescent="0.25">
      <c r="A42" s="3" t="s">
        <v>53</v>
      </c>
      <c r="B42" s="6" t="s">
        <v>122</v>
      </c>
      <c r="C42" s="1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s="4" customFormat="1" ht="36" hidden="1" x14ac:dyDescent="0.25">
      <c r="A43" s="3" t="s">
        <v>54</v>
      </c>
      <c r="B43" s="1" t="s">
        <v>55</v>
      </c>
      <c r="C43" s="1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s="4" customFormat="1" ht="18" hidden="1" x14ac:dyDescent="0.25">
      <c r="A44" s="3" t="s">
        <v>148</v>
      </c>
      <c r="B44" s="1" t="s">
        <v>149</v>
      </c>
      <c r="C44" s="1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s="23" customFormat="1" ht="18" x14ac:dyDescent="0.25">
      <c r="A45" s="3" t="s">
        <v>158</v>
      </c>
      <c r="B45" s="1" t="s">
        <v>159</v>
      </c>
      <c r="C45" s="1">
        <v>2.2000000000000002</v>
      </c>
      <c r="D45" s="37">
        <v>6</v>
      </c>
      <c r="E45" s="37">
        <v>3.7</v>
      </c>
      <c r="F45" s="37">
        <v>3.8</v>
      </c>
      <c r="G45" s="37">
        <v>3.9</v>
      </c>
      <c r="H45" s="37">
        <v>3.9</v>
      </c>
      <c r="I45" s="37">
        <v>4</v>
      </c>
      <c r="J45" s="37">
        <v>4</v>
      </c>
      <c r="K45" s="37"/>
      <c r="L45" s="37">
        <v>4.0999999999999996</v>
      </c>
      <c r="M45" s="37">
        <v>4.0999999999999996</v>
      </c>
    </row>
    <row r="46" spans="1:13" s="4" customFormat="1" ht="34.799999999999997" x14ac:dyDescent="0.25">
      <c r="A46" s="11" t="s">
        <v>160</v>
      </c>
      <c r="B46" s="12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s="23" customFormat="1" ht="18" x14ac:dyDescent="0.25">
      <c r="A47" s="14" t="s">
        <v>2</v>
      </c>
      <c r="B47" s="1" t="s">
        <v>3</v>
      </c>
      <c r="C47" s="28">
        <v>57</v>
      </c>
      <c r="D47" s="37">
        <v>64.73</v>
      </c>
      <c r="E47" s="37">
        <v>82.85</v>
      </c>
      <c r="F47" s="37">
        <v>65.400000000000006</v>
      </c>
      <c r="G47" s="37">
        <v>66.8</v>
      </c>
      <c r="H47" s="37">
        <v>67.900000000000006</v>
      </c>
      <c r="I47" s="37">
        <v>68</v>
      </c>
      <c r="J47" s="37">
        <v>68.400000000000006</v>
      </c>
      <c r="K47" s="37"/>
      <c r="L47" s="37">
        <v>68.599999999999994</v>
      </c>
      <c r="M47" s="37">
        <v>69</v>
      </c>
    </row>
    <row r="48" spans="1:13" s="23" customFormat="1" ht="18" hidden="1" x14ac:dyDescent="0.25">
      <c r="A48" s="14" t="s">
        <v>4</v>
      </c>
      <c r="B48" s="1" t="s">
        <v>3</v>
      </c>
      <c r="C48" s="28"/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1:13" s="23" customFormat="1" ht="18" hidden="1" x14ac:dyDescent="0.25">
      <c r="A49" s="14" t="s">
        <v>5</v>
      </c>
      <c r="B49" s="1" t="s">
        <v>3</v>
      </c>
      <c r="C49" s="28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s="23" customFormat="1" ht="18" hidden="1" x14ac:dyDescent="0.25">
      <c r="A50" s="14" t="s">
        <v>6</v>
      </c>
      <c r="B50" s="1" t="s">
        <v>3</v>
      </c>
      <c r="C50" s="28"/>
      <c r="D50" s="37"/>
      <c r="E50" s="37"/>
      <c r="F50" s="37"/>
      <c r="G50" s="37"/>
      <c r="H50" s="37"/>
      <c r="I50" s="37"/>
      <c r="J50" s="37"/>
      <c r="K50" s="37"/>
      <c r="L50" s="37"/>
      <c r="M50" s="37"/>
    </row>
    <row r="51" spans="1:13" s="23" customFormat="1" ht="18" x14ac:dyDescent="0.25">
      <c r="A51" s="14" t="s">
        <v>7</v>
      </c>
      <c r="B51" s="1" t="s">
        <v>3</v>
      </c>
      <c r="C51" s="28">
        <v>35.1</v>
      </c>
      <c r="D51" s="37">
        <v>7.63</v>
      </c>
      <c r="E51" s="37">
        <v>51.48</v>
      </c>
      <c r="F51" s="37">
        <v>64.8</v>
      </c>
      <c r="G51" s="37">
        <v>65.7</v>
      </c>
      <c r="H51" s="37">
        <v>66.8</v>
      </c>
      <c r="I51" s="37">
        <v>66.900000000000006</v>
      </c>
      <c r="J51" s="37">
        <v>68</v>
      </c>
      <c r="K51" s="37"/>
      <c r="L51" s="37">
        <v>68.2</v>
      </c>
      <c r="M51" s="37">
        <v>69</v>
      </c>
    </row>
    <row r="52" spans="1:13" s="23" customFormat="1" ht="18" x14ac:dyDescent="0.25">
      <c r="A52" s="14" t="s">
        <v>8</v>
      </c>
      <c r="B52" s="1" t="s">
        <v>3</v>
      </c>
      <c r="C52" s="28">
        <v>3.2</v>
      </c>
      <c r="D52" s="37">
        <v>3.09</v>
      </c>
      <c r="E52" s="37">
        <v>2.54</v>
      </c>
      <c r="F52" s="37">
        <v>2.65</v>
      </c>
      <c r="G52" s="37">
        <v>2.7</v>
      </c>
      <c r="H52" s="37">
        <v>2.8</v>
      </c>
      <c r="I52" s="37">
        <v>2.85</v>
      </c>
      <c r="J52" s="37">
        <v>2.9</v>
      </c>
      <c r="K52" s="37"/>
      <c r="L52" s="37">
        <v>3</v>
      </c>
      <c r="M52" s="37">
        <v>3.1</v>
      </c>
    </row>
    <row r="53" spans="1:13" s="23" customFormat="1" ht="18" x14ac:dyDescent="0.25">
      <c r="A53" s="14" t="s">
        <v>9</v>
      </c>
      <c r="B53" s="1" t="s">
        <v>3</v>
      </c>
      <c r="C53" s="28">
        <v>4.4000000000000004</v>
      </c>
      <c r="D53" s="37">
        <v>4.0199999999999996</v>
      </c>
      <c r="E53" s="37">
        <v>7.3</v>
      </c>
      <c r="F53" s="37">
        <v>7.4</v>
      </c>
      <c r="G53" s="37">
        <v>7.4</v>
      </c>
      <c r="H53" s="37">
        <v>7.5</v>
      </c>
      <c r="I53" s="37">
        <v>7.5</v>
      </c>
      <c r="J53" s="37">
        <v>7.6</v>
      </c>
      <c r="K53" s="37"/>
      <c r="L53" s="37">
        <v>7.6</v>
      </c>
      <c r="M53" s="37">
        <v>7.7</v>
      </c>
    </row>
    <row r="54" spans="1:13" s="23" customFormat="1" ht="18" x14ac:dyDescent="0.25">
      <c r="A54" s="14" t="s">
        <v>10</v>
      </c>
      <c r="B54" s="1" t="s">
        <v>3</v>
      </c>
      <c r="C54" s="28">
        <v>13.9</v>
      </c>
      <c r="D54" s="37">
        <v>13.82</v>
      </c>
      <c r="E54" s="37">
        <v>14.75</v>
      </c>
      <c r="F54" s="37">
        <v>11.25</v>
      </c>
      <c r="G54" s="37">
        <v>13.88</v>
      </c>
      <c r="H54" s="37">
        <v>14</v>
      </c>
      <c r="I54" s="37">
        <v>14.1</v>
      </c>
      <c r="J54" s="37">
        <v>14.2</v>
      </c>
      <c r="K54" s="37"/>
      <c r="L54" s="37">
        <v>14.3</v>
      </c>
      <c r="M54" s="37">
        <v>14.4</v>
      </c>
    </row>
    <row r="55" spans="1:13" s="23" customFormat="1" ht="18" x14ac:dyDescent="0.25">
      <c r="A55" s="14" t="s">
        <v>11</v>
      </c>
      <c r="B55" s="1" t="s">
        <v>12</v>
      </c>
      <c r="C55" s="28">
        <v>6.2</v>
      </c>
      <c r="D55" s="37">
        <v>7.14</v>
      </c>
      <c r="E55" s="37">
        <v>6.88</v>
      </c>
      <c r="F55" s="37">
        <v>6.7</v>
      </c>
      <c r="G55" s="37">
        <v>6.8</v>
      </c>
      <c r="H55" s="37">
        <v>6.9</v>
      </c>
      <c r="I55" s="37">
        <v>6.95</v>
      </c>
      <c r="J55" s="37">
        <v>7</v>
      </c>
      <c r="K55" s="37"/>
      <c r="L55" s="37">
        <v>7.05</v>
      </c>
      <c r="M55" s="37">
        <v>7.1</v>
      </c>
    </row>
    <row r="56" spans="1:13" s="4" customFormat="1" ht="18" hidden="1" x14ac:dyDescent="0.25">
      <c r="A56" s="14" t="s">
        <v>13</v>
      </c>
      <c r="B56" s="1" t="s">
        <v>14</v>
      </c>
      <c r="C56" s="1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s="4" customFormat="1" ht="18" hidden="1" x14ac:dyDescent="0.25">
      <c r="A57" s="14" t="s">
        <v>16</v>
      </c>
      <c r="B57" s="1" t="s">
        <v>3</v>
      </c>
      <c r="C57" s="1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s="4" customFormat="1" ht="18" hidden="1" x14ac:dyDescent="0.25">
      <c r="A58" s="14" t="s">
        <v>17</v>
      </c>
      <c r="B58" s="1" t="s">
        <v>3</v>
      </c>
      <c r="C58" s="1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s="4" customFormat="1" ht="18" hidden="1" x14ac:dyDescent="0.25">
      <c r="A59" s="14" t="s">
        <v>18</v>
      </c>
      <c r="B59" s="1" t="s">
        <v>3</v>
      </c>
      <c r="C59" s="1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s="4" customFormat="1" ht="18" hidden="1" x14ac:dyDescent="0.25">
      <c r="A60" s="14" t="s">
        <v>19</v>
      </c>
      <c r="B60" s="1" t="s">
        <v>3</v>
      </c>
      <c r="C60" s="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s="4" customFormat="1" ht="18" hidden="1" x14ac:dyDescent="0.25">
      <c r="A61" s="14" t="s">
        <v>20</v>
      </c>
      <c r="B61" s="1" t="s">
        <v>3</v>
      </c>
      <c r="C61" s="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s="4" customFormat="1" ht="18" hidden="1" x14ac:dyDescent="0.25">
      <c r="A62" s="14" t="s">
        <v>21</v>
      </c>
      <c r="B62" s="1" t="s">
        <v>3</v>
      </c>
      <c r="C62" s="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s="4" customFormat="1" ht="18" hidden="1" x14ac:dyDescent="0.25">
      <c r="A63" s="15" t="s">
        <v>22</v>
      </c>
      <c r="B63" s="16" t="s">
        <v>23</v>
      </c>
      <c r="C63" s="1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s="4" customFormat="1" ht="18" hidden="1" x14ac:dyDescent="0.25">
      <c r="A64" s="14" t="s">
        <v>24</v>
      </c>
      <c r="B64" s="1" t="s">
        <v>23</v>
      </c>
      <c r="C64" s="1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s="4" customFormat="1" ht="18" hidden="1" x14ac:dyDescent="0.25">
      <c r="A65" s="14" t="s">
        <v>25</v>
      </c>
      <c r="B65" s="1" t="s">
        <v>23</v>
      </c>
      <c r="C65" s="1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s="4" customFormat="1" ht="18" hidden="1" x14ac:dyDescent="0.25">
      <c r="A66" s="14" t="s">
        <v>26</v>
      </c>
      <c r="B66" s="1" t="s">
        <v>23</v>
      </c>
      <c r="C66" s="1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s="4" customFormat="1" ht="18" hidden="1" x14ac:dyDescent="0.25">
      <c r="A67" s="14" t="s">
        <v>27</v>
      </c>
      <c r="B67" s="1" t="s">
        <v>23</v>
      </c>
      <c r="C67" s="1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s="4" customFormat="1" ht="36" hidden="1" x14ac:dyDescent="0.25">
      <c r="A68" s="14" t="s">
        <v>28</v>
      </c>
      <c r="B68" s="1" t="s">
        <v>23</v>
      </c>
      <c r="C68" s="1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s="4" customFormat="1" ht="36" hidden="1" x14ac:dyDescent="0.25">
      <c r="A69" s="14" t="s">
        <v>29</v>
      </c>
      <c r="B69" s="1" t="s">
        <v>23</v>
      </c>
      <c r="C69" s="1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s="4" customFormat="1" ht="18" hidden="1" x14ac:dyDescent="0.25">
      <c r="A70" s="14" t="s">
        <v>30</v>
      </c>
      <c r="B70" s="1" t="s">
        <v>31</v>
      </c>
      <c r="C70" s="1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s="4" customFormat="1" ht="18" hidden="1" x14ac:dyDescent="0.25">
      <c r="A71" s="14" t="s">
        <v>32</v>
      </c>
      <c r="B71" s="1" t="s">
        <v>12</v>
      </c>
      <c r="C71" s="1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s="4" customFormat="1" ht="18" hidden="1" x14ac:dyDescent="0.25">
      <c r="A72" s="14" t="s">
        <v>33</v>
      </c>
      <c r="B72" s="1" t="s">
        <v>34</v>
      </c>
      <c r="C72" s="1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s="4" customFormat="1" ht="54" hidden="1" x14ac:dyDescent="0.25">
      <c r="A73" s="14" t="s">
        <v>35</v>
      </c>
      <c r="B73" s="1" t="s">
        <v>14</v>
      </c>
      <c r="C73" s="1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s="4" customFormat="1" ht="18" hidden="1" x14ac:dyDescent="0.25">
      <c r="A74" s="14" t="s">
        <v>36</v>
      </c>
      <c r="B74" s="1" t="s">
        <v>3</v>
      </c>
      <c r="C74" s="1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s="4" customFormat="1" ht="18" hidden="1" x14ac:dyDescent="0.25">
      <c r="A75" s="14" t="s">
        <v>37</v>
      </c>
      <c r="B75" s="1" t="s">
        <v>15</v>
      </c>
      <c r="C75" s="1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s="4" customFormat="1" ht="18" hidden="1" x14ac:dyDescent="0.25">
      <c r="A76" s="14" t="s">
        <v>38</v>
      </c>
      <c r="B76" s="1" t="s">
        <v>15</v>
      </c>
      <c r="C76" s="1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s="4" customFormat="1" ht="18" hidden="1" x14ac:dyDescent="0.25">
      <c r="A77" s="14" t="s">
        <v>39</v>
      </c>
      <c r="B77" s="1" t="s">
        <v>3</v>
      </c>
      <c r="C77" s="1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s="4" customFormat="1" ht="18" hidden="1" x14ac:dyDescent="0.25">
      <c r="A78" s="14" t="s">
        <v>40</v>
      </c>
      <c r="B78" s="1" t="s">
        <v>15</v>
      </c>
      <c r="C78" s="1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s="4" customFormat="1" ht="54" hidden="1" x14ac:dyDescent="0.25">
      <c r="A79" s="14" t="s">
        <v>172</v>
      </c>
      <c r="B79" s="1" t="s">
        <v>15</v>
      </c>
      <c r="C79" s="1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s="4" customFormat="1" ht="36" hidden="1" x14ac:dyDescent="0.25">
      <c r="A80" s="14" t="s">
        <v>41</v>
      </c>
      <c r="B80" s="1" t="s">
        <v>42</v>
      </c>
      <c r="C80" s="1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s="4" customFormat="1" ht="18" hidden="1" x14ac:dyDescent="0.25">
      <c r="A81" s="14" t="s">
        <v>43</v>
      </c>
      <c r="B81" s="1" t="s">
        <v>44</v>
      </c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s="4" customFormat="1" ht="36" hidden="1" x14ac:dyDescent="0.25">
      <c r="A82" s="17" t="s">
        <v>45</v>
      </c>
      <c r="B82" s="1" t="s">
        <v>3</v>
      </c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s="23" customFormat="1" ht="36" x14ac:dyDescent="0.25">
      <c r="A83" s="17" t="s">
        <v>46</v>
      </c>
      <c r="B83" s="1" t="s">
        <v>47</v>
      </c>
      <c r="C83" s="1">
        <v>45</v>
      </c>
      <c r="D83" s="37">
        <v>7.3</v>
      </c>
      <c r="E83" s="37">
        <v>5.2</v>
      </c>
      <c r="F83" s="37">
        <v>5.7</v>
      </c>
      <c r="G83" s="37">
        <v>5.9</v>
      </c>
      <c r="H83" s="37">
        <v>5.9</v>
      </c>
      <c r="I83" s="37">
        <v>6.07</v>
      </c>
      <c r="J83" s="37">
        <v>6.05</v>
      </c>
      <c r="K83" s="37"/>
      <c r="L83" s="37">
        <v>6.27</v>
      </c>
      <c r="M83" s="37">
        <v>6.2</v>
      </c>
    </row>
    <row r="84" spans="1:13" s="4" customFormat="1" ht="18" hidden="1" x14ac:dyDescent="0.25">
      <c r="A84" s="3" t="s">
        <v>48</v>
      </c>
      <c r="B84" s="1" t="s">
        <v>15</v>
      </c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s="4" customFormat="1" ht="18" hidden="1" x14ac:dyDescent="0.25">
      <c r="A85" s="5" t="s">
        <v>49</v>
      </c>
      <c r="B85" s="1" t="s">
        <v>1</v>
      </c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s="4" customFormat="1" ht="36" hidden="1" x14ac:dyDescent="0.25">
      <c r="A86" s="5" t="s">
        <v>50</v>
      </c>
      <c r="B86" s="1" t="s">
        <v>51</v>
      </c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s="4" customFormat="1" ht="18" x14ac:dyDescent="0.25">
      <c r="A87" s="7" t="s">
        <v>161</v>
      </c>
      <c r="B87" s="8"/>
      <c r="C87" s="8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s="23" customFormat="1" ht="36" x14ac:dyDescent="0.25">
      <c r="A88" s="3" t="s">
        <v>97</v>
      </c>
      <c r="B88" s="1" t="s">
        <v>95</v>
      </c>
      <c r="C88" s="1">
        <v>368.2</v>
      </c>
      <c r="D88" s="37">
        <v>369</v>
      </c>
      <c r="E88" s="37">
        <v>371.6</v>
      </c>
      <c r="F88" s="37">
        <v>371.6</v>
      </c>
      <c r="G88" s="37">
        <v>371.6</v>
      </c>
      <c r="H88" s="37">
        <v>371.6</v>
      </c>
      <c r="I88" s="37">
        <v>371.6</v>
      </c>
      <c r="J88" s="37">
        <v>371.6</v>
      </c>
      <c r="K88" s="37">
        <v>371.6</v>
      </c>
      <c r="L88" s="37">
        <v>371.6</v>
      </c>
      <c r="M88" s="37">
        <v>371.6</v>
      </c>
    </row>
    <row r="89" spans="1:13" s="23" customFormat="1" ht="36" x14ac:dyDescent="0.25">
      <c r="A89" s="3" t="s">
        <v>96</v>
      </c>
      <c r="B89" s="1" t="s">
        <v>95</v>
      </c>
      <c r="C89" s="1">
        <v>162.30000000000001</v>
      </c>
      <c r="D89" s="37">
        <v>166.3</v>
      </c>
      <c r="E89" s="37">
        <v>168.9</v>
      </c>
      <c r="F89" s="37">
        <v>168.9</v>
      </c>
      <c r="G89" s="37">
        <v>168.9</v>
      </c>
      <c r="H89" s="37">
        <v>168.9</v>
      </c>
      <c r="I89" s="37">
        <v>168.9</v>
      </c>
      <c r="J89" s="37">
        <v>168.9</v>
      </c>
      <c r="K89" s="37">
        <v>168.9</v>
      </c>
      <c r="L89" s="37">
        <v>168.9</v>
      </c>
      <c r="M89" s="37">
        <v>168.9</v>
      </c>
    </row>
    <row r="90" spans="1:13" s="4" customFormat="1" ht="18" x14ac:dyDescent="0.25">
      <c r="A90" s="7" t="s">
        <v>162</v>
      </c>
      <c r="B90" s="8"/>
      <c r="C90" s="8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s="23" customFormat="1" ht="36" x14ac:dyDescent="0.25">
      <c r="A91" s="3" t="s">
        <v>120</v>
      </c>
      <c r="B91" s="1" t="s">
        <v>90</v>
      </c>
      <c r="C91" s="44">
        <v>592862</v>
      </c>
      <c r="D91" s="37">
        <v>5301000</v>
      </c>
      <c r="E91" s="37">
        <v>5200000</v>
      </c>
      <c r="F91" s="37">
        <v>5310000</v>
      </c>
      <c r="G91" s="37">
        <v>5450000</v>
      </c>
      <c r="H91" s="37">
        <v>5450000</v>
      </c>
      <c r="I91" s="37">
        <v>5620000</v>
      </c>
      <c r="J91" s="37">
        <v>5620000</v>
      </c>
      <c r="K91" s="37"/>
      <c r="L91" s="37">
        <v>5810000</v>
      </c>
      <c r="M91" s="37">
        <v>5810000</v>
      </c>
    </row>
    <row r="92" spans="1:13" s="23" customFormat="1" ht="36" x14ac:dyDescent="0.25">
      <c r="A92" s="3" t="s">
        <v>62</v>
      </c>
      <c r="B92" s="1" t="s">
        <v>55</v>
      </c>
      <c r="C92" s="42">
        <v>81.83</v>
      </c>
      <c r="D92" s="43">
        <v>81</v>
      </c>
      <c r="E92" s="43">
        <v>88.5</v>
      </c>
      <c r="F92" s="43">
        <v>94.2</v>
      </c>
      <c r="G92" s="43">
        <v>95.7</v>
      </c>
      <c r="H92" s="43">
        <v>95.7</v>
      </c>
      <c r="I92" s="43">
        <v>97.9</v>
      </c>
      <c r="J92" s="43">
        <v>97.9</v>
      </c>
      <c r="K92" s="43"/>
      <c r="L92" s="43">
        <v>99</v>
      </c>
      <c r="M92" s="43">
        <v>99</v>
      </c>
    </row>
    <row r="93" spans="1:13" s="23" customFormat="1" ht="18" x14ac:dyDescent="0.25">
      <c r="A93" s="3" t="s">
        <v>148</v>
      </c>
      <c r="B93" s="1" t="s">
        <v>149</v>
      </c>
      <c r="C93" s="42">
        <v>106.8</v>
      </c>
      <c r="D93" s="43">
        <v>114.6</v>
      </c>
      <c r="E93" s="43">
        <v>110.8</v>
      </c>
      <c r="F93" s="43">
        <v>108.4</v>
      </c>
      <c r="G93" s="43">
        <v>107.3</v>
      </c>
      <c r="H93" s="43">
        <v>107.3</v>
      </c>
      <c r="I93" s="43">
        <v>105.3</v>
      </c>
      <c r="J93" s="43">
        <v>105.3</v>
      </c>
      <c r="K93" s="43"/>
      <c r="L93" s="43">
        <v>104.4</v>
      </c>
      <c r="M93" s="43">
        <v>104.4</v>
      </c>
    </row>
    <row r="94" spans="1:13" s="23" customFormat="1" ht="22.5" customHeight="1" x14ac:dyDescent="0.25">
      <c r="A94" s="3" t="s">
        <v>178</v>
      </c>
      <c r="B94" s="1"/>
      <c r="C94" s="1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s="23" customFormat="1" ht="36" x14ac:dyDescent="0.25">
      <c r="A95" s="5" t="s">
        <v>98</v>
      </c>
      <c r="B95" s="1" t="s">
        <v>99</v>
      </c>
      <c r="C95" s="24">
        <v>168704</v>
      </c>
      <c r="D95" s="37">
        <v>302100</v>
      </c>
      <c r="E95" s="37">
        <v>381900</v>
      </c>
      <c r="F95" s="37">
        <v>388300</v>
      </c>
      <c r="G95" s="37">
        <v>410200</v>
      </c>
      <c r="H95" s="37">
        <v>410200</v>
      </c>
      <c r="I95" s="37">
        <v>420500</v>
      </c>
      <c r="J95" s="37">
        <v>420500</v>
      </c>
      <c r="K95" s="37"/>
      <c r="L95" s="37">
        <v>430600</v>
      </c>
      <c r="M95" s="37">
        <v>430600</v>
      </c>
    </row>
    <row r="96" spans="1:13" s="23" customFormat="1" ht="36" x14ac:dyDescent="0.25">
      <c r="A96" s="5" t="s">
        <v>63</v>
      </c>
      <c r="B96" s="1" t="s">
        <v>99</v>
      </c>
      <c r="C96" s="24">
        <v>13889</v>
      </c>
      <c r="D96" s="37">
        <v>181000</v>
      </c>
      <c r="E96" s="37">
        <v>87900</v>
      </c>
      <c r="F96" s="37">
        <v>92600</v>
      </c>
      <c r="G96" s="37">
        <v>83500</v>
      </c>
      <c r="H96" s="37">
        <v>83500</v>
      </c>
      <c r="I96" s="37">
        <v>87800</v>
      </c>
      <c r="J96" s="37">
        <v>87800</v>
      </c>
      <c r="K96" s="37"/>
      <c r="L96" s="37">
        <v>95000</v>
      </c>
      <c r="M96" s="37">
        <v>95000</v>
      </c>
    </row>
    <row r="97" spans="1:13" s="23" customFormat="1" ht="18" x14ac:dyDescent="0.25">
      <c r="A97" s="5" t="s">
        <v>100</v>
      </c>
      <c r="B97" s="1"/>
      <c r="C97" s="1"/>
      <c r="D97" s="37"/>
      <c r="E97" s="37"/>
      <c r="F97" s="37"/>
      <c r="G97" s="37"/>
      <c r="H97" s="37"/>
      <c r="I97" s="37"/>
      <c r="J97" s="37"/>
      <c r="K97" s="37"/>
      <c r="L97" s="37"/>
      <c r="M97" s="37"/>
    </row>
    <row r="98" spans="1:13" s="23" customFormat="1" ht="36" x14ac:dyDescent="0.25">
      <c r="A98" s="3" t="s">
        <v>101</v>
      </c>
      <c r="B98" s="1" t="s">
        <v>99</v>
      </c>
      <c r="C98" s="1"/>
      <c r="D98" s="37">
        <v>119100</v>
      </c>
      <c r="E98" s="37">
        <v>25700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/>
      <c r="L98" s="37">
        <v>0</v>
      </c>
      <c r="M98" s="37">
        <v>0</v>
      </c>
    </row>
    <row r="99" spans="1:13" s="23" customFormat="1" ht="36" x14ac:dyDescent="0.25">
      <c r="A99" s="3" t="s">
        <v>102</v>
      </c>
      <c r="B99" s="1" t="s">
        <v>99</v>
      </c>
      <c r="C99" s="24">
        <v>12937</v>
      </c>
      <c r="D99" s="37">
        <v>35600</v>
      </c>
      <c r="E99" s="37">
        <v>61600</v>
      </c>
      <c r="F99" s="37">
        <v>51000</v>
      </c>
      <c r="G99" s="37">
        <v>36200</v>
      </c>
      <c r="H99" s="37">
        <v>36200</v>
      </c>
      <c r="I99" s="37">
        <v>38800</v>
      </c>
      <c r="J99" s="37">
        <v>38800</v>
      </c>
      <c r="K99" s="37"/>
      <c r="L99" s="37">
        <v>40000</v>
      </c>
      <c r="M99" s="37">
        <v>40000</v>
      </c>
    </row>
    <row r="100" spans="1:13" s="23" customFormat="1" ht="18" x14ac:dyDescent="0.25">
      <c r="A100" s="3" t="s">
        <v>103</v>
      </c>
      <c r="B100" s="1"/>
      <c r="C100" s="30"/>
      <c r="D100" s="45"/>
      <c r="E100" s="45"/>
      <c r="F100" s="45"/>
      <c r="G100" s="45"/>
      <c r="H100" s="45"/>
      <c r="I100" s="45"/>
      <c r="J100" s="45"/>
      <c r="K100" s="45"/>
      <c r="L100" s="45"/>
      <c r="M100" s="45"/>
    </row>
    <row r="101" spans="1:13" s="23" customFormat="1" ht="36" x14ac:dyDescent="0.25">
      <c r="A101" s="5" t="s">
        <v>104</v>
      </c>
      <c r="B101" s="1" t="s">
        <v>99</v>
      </c>
      <c r="C101" s="1"/>
      <c r="D101" s="37">
        <v>10000</v>
      </c>
      <c r="E101" s="37">
        <v>55000</v>
      </c>
      <c r="F101" s="37">
        <v>50000</v>
      </c>
      <c r="G101" s="37">
        <v>0</v>
      </c>
      <c r="H101" s="37">
        <v>0</v>
      </c>
      <c r="I101" s="37">
        <v>0</v>
      </c>
      <c r="J101" s="37">
        <v>0</v>
      </c>
      <c r="K101" s="37"/>
      <c r="L101" s="37">
        <v>0</v>
      </c>
      <c r="M101" s="37">
        <v>0</v>
      </c>
    </row>
    <row r="102" spans="1:13" s="23" customFormat="1" ht="36" x14ac:dyDescent="0.25">
      <c r="A102" s="5" t="s">
        <v>121</v>
      </c>
      <c r="B102" s="1" t="s">
        <v>99</v>
      </c>
      <c r="C102" s="24">
        <v>10353</v>
      </c>
      <c r="D102" s="37">
        <v>22000</v>
      </c>
      <c r="E102" s="37">
        <v>4700</v>
      </c>
      <c r="F102" s="37">
        <v>500</v>
      </c>
      <c r="G102" s="37">
        <v>36200</v>
      </c>
      <c r="H102" s="37">
        <v>36200</v>
      </c>
      <c r="I102" s="37">
        <v>38800</v>
      </c>
      <c r="J102" s="37">
        <v>38800</v>
      </c>
      <c r="K102" s="37"/>
      <c r="L102" s="37">
        <v>40000</v>
      </c>
      <c r="M102" s="37">
        <v>40000</v>
      </c>
    </row>
    <row r="103" spans="1:13" s="23" customFormat="1" ht="36" x14ac:dyDescent="0.25">
      <c r="A103" s="5" t="s">
        <v>105</v>
      </c>
      <c r="B103" s="1" t="s">
        <v>99</v>
      </c>
      <c r="C103" s="24">
        <v>2584</v>
      </c>
      <c r="D103" s="37">
        <v>3600</v>
      </c>
      <c r="E103" s="37">
        <v>1900</v>
      </c>
      <c r="F103" s="37">
        <v>500</v>
      </c>
      <c r="G103" s="37">
        <v>0</v>
      </c>
      <c r="H103" s="37">
        <v>0</v>
      </c>
      <c r="I103" s="37">
        <v>0</v>
      </c>
      <c r="J103" s="37">
        <v>0</v>
      </c>
      <c r="K103" s="37"/>
      <c r="L103" s="37">
        <v>0</v>
      </c>
      <c r="M103" s="37">
        <v>0</v>
      </c>
    </row>
    <row r="104" spans="1:13" s="23" customFormat="1" ht="36" x14ac:dyDescent="0.25">
      <c r="A104" s="5" t="s">
        <v>171</v>
      </c>
      <c r="B104" s="1" t="s">
        <v>99</v>
      </c>
      <c r="C104" s="24">
        <v>487</v>
      </c>
      <c r="D104" s="37">
        <v>1100</v>
      </c>
      <c r="E104" s="37">
        <v>600</v>
      </c>
      <c r="F104" s="37">
        <v>1500</v>
      </c>
      <c r="G104" s="37">
        <v>2300</v>
      </c>
      <c r="H104" s="37">
        <v>2300</v>
      </c>
      <c r="I104" s="37">
        <v>3000</v>
      </c>
      <c r="J104" s="37">
        <v>3000</v>
      </c>
      <c r="K104" s="37"/>
      <c r="L104" s="37">
        <v>5000</v>
      </c>
      <c r="M104" s="37">
        <v>5000</v>
      </c>
    </row>
    <row r="105" spans="1:13" s="23" customFormat="1" ht="36" x14ac:dyDescent="0.25">
      <c r="A105" s="5" t="s">
        <v>106</v>
      </c>
      <c r="B105" s="1" t="s">
        <v>90</v>
      </c>
      <c r="C105" s="24">
        <v>2362500</v>
      </c>
      <c r="D105" s="37">
        <v>4086885</v>
      </c>
      <c r="E105" s="37">
        <v>4474695</v>
      </c>
      <c r="F105" s="37">
        <v>4517592</v>
      </c>
      <c r="G105" s="37">
        <v>4572478</v>
      </c>
      <c r="H105" s="37">
        <v>4572478</v>
      </c>
      <c r="I105" s="37">
        <v>4630818</v>
      </c>
      <c r="J105" s="37">
        <v>4630818</v>
      </c>
      <c r="K105" s="37"/>
      <c r="L105" s="37">
        <v>4700280.2699999996</v>
      </c>
      <c r="M105" s="37">
        <v>47280.27</v>
      </c>
    </row>
    <row r="106" spans="1:13" s="23" customFormat="1" ht="36" x14ac:dyDescent="0.25">
      <c r="A106" s="5" t="s">
        <v>107</v>
      </c>
      <c r="B106" s="1" t="s">
        <v>90</v>
      </c>
      <c r="C106" s="24">
        <v>238610</v>
      </c>
      <c r="D106" s="37">
        <v>610404</v>
      </c>
      <c r="E106" s="37">
        <v>424400</v>
      </c>
      <c r="F106" s="37">
        <v>97219</v>
      </c>
      <c r="G106" s="37">
        <v>98602</v>
      </c>
      <c r="H106" s="37">
        <v>98602</v>
      </c>
      <c r="I106" s="37">
        <v>105620</v>
      </c>
      <c r="J106" s="37">
        <v>105620</v>
      </c>
      <c r="K106" s="37"/>
      <c r="L106" s="37">
        <v>102451</v>
      </c>
      <c r="M106" s="37">
        <v>102451</v>
      </c>
    </row>
    <row r="107" spans="1:13" s="23" customFormat="1" ht="36" x14ac:dyDescent="0.25">
      <c r="A107" s="5" t="s">
        <v>108</v>
      </c>
      <c r="B107" s="1" t="s">
        <v>56</v>
      </c>
      <c r="C107" s="1">
        <v>67.400000000000006</v>
      </c>
      <c r="D107" s="37">
        <v>56.2</v>
      </c>
      <c r="E107" s="37">
        <v>56.85</v>
      </c>
      <c r="F107" s="37">
        <v>59.12</v>
      </c>
      <c r="G107" s="37">
        <v>61.5</v>
      </c>
      <c r="H107" s="37">
        <v>61.5</v>
      </c>
      <c r="I107" s="37">
        <v>59</v>
      </c>
      <c r="J107" s="37">
        <v>59</v>
      </c>
      <c r="K107" s="37"/>
      <c r="L107" s="37">
        <v>61.4</v>
      </c>
      <c r="M107" s="37">
        <v>61.4</v>
      </c>
    </row>
    <row r="108" spans="1:13" s="4" customFormat="1" ht="34.799999999999997" x14ac:dyDescent="0.25">
      <c r="A108" s="7" t="s">
        <v>163</v>
      </c>
      <c r="B108" s="8"/>
      <c r="C108" s="8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13" s="23" customFormat="1" ht="36" x14ac:dyDescent="0.25">
      <c r="A109" s="3" t="s">
        <v>82</v>
      </c>
      <c r="B109" s="1" t="s">
        <v>61</v>
      </c>
      <c r="C109" s="31">
        <v>39</v>
      </c>
      <c r="D109" s="38">
        <v>33</v>
      </c>
      <c r="E109" s="38">
        <v>31</v>
      </c>
      <c r="F109" s="38">
        <v>31</v>
      </c>
      <c r="G109" s="38">
        <v>31</v>
      </c>
      <c r="H109" s="38">
        <v>31</v>
      </c>
      <c r="I109" s="38">
        <v>32</v>
      </c>
      <c r="J109" s="38">
        <v>32</v>
      </c>
      <c r="K109" s="38"/>
      <c r="L109" s="38">
        <v>33</v>
      </c>
      <c r="M109" s="38">
        <v>33</v>
      </c>
    </row>
    <row r="110" spans="1:13" s="23" customFormat="1" ht="54" x14ac:dyDescent="0.25">
      <c r="A110" s="3" t="s">
        <v>84</v>
      </c>
      <c r="B110" s="6" t="s">
        <v>109</v>
      </c>
      <c r="C110" s="27">
        <v>554</v>
      </c>
      <c r="D110" s="38">
        <v>530</v>
      </c>
      <c r="E110" s="38">
        <v>527</v>
      </c>
      <c r="F110" s="38">
        <v>527</v>
      </c>
      <c r="G110" s="38">
        <v>527</v>
      </c>
      <c r="H110" s="38">
        <v>527</v>
      </c>
      <c r="I110" s="38">
        <v>529</v>
      </c>
      <c r="J110" s="38">
        <v>529</v>
      </c>
      <c r="K110" s="38"/>
      <c r="L110" s="38">
        <v>530</v>
      </c>
      <c r="M110" s="38">
        <v>530</v>
      </c>
    </row>
    <row r="111" spans="1:13" s="23" customFormat="1" ht="36" x14ac:dyDescent="0.25">
      <c r="A111" s="3" t="s">
        <v>83</v>
      </c>
      <c r="B111" s="1" t="s">
        <v>90</v>
      </c>
      <c r="C111" s="24">
        <v>194500</v>
      </c>
      <c r="D111" s="37">
        <v>212680</v>
      </c>
      <c r="E111" s="37">
        <v>221825</v>
      </c>
      <c r="F111" s="37">
        <f>E111*E112/100</f>
        <v>231363.22468027085</v>
      </c>
      <c r="G111" s="37">
        <f>F111*F112/100</f>
        <v>235990.48917387627</v>
      </c>
      <c r="H111" s="37">
        <f>G111*G112/100</f>
        <v>242598.22287074479</v>
      </c>
      <c r="I111" s="37">
        <f>G111*I112/100</f>
        <v>244014.16580578807</v>
      </c>
      <c r="J111" s="37">
        <f>H111*J112/100</f>
        <v>250846.56244835013</v>
      </c>
      <c r="K111" s="37">
        <f t="shared" ref="K111" si="0">J111*J112/100</f>
        <v>259375.34557159405</v>
      </c>
      <c r="L111" s="37">
        <f>I111*L112/100</f>
        <v>253774.73243801959</v>
      </c>
      <c r="M111" s="37">
        <f>J111*M112/100</f>
        <v>260880.42494628415</v>
      </c>
    </row>
    <row r="112" spans="1:13" s="23" customFormat="1" ht="18" x14ac:dyDescent="0.25">
      <c r="A112" s="3"/>
      <c r="B112" s="1" t="s">
        <v>86</v>
      </c>
      <c r="C112" s="25">
        <v>103.87</v>
      </c>
      <c r="D112" s="43">
        <f>D111/C111*100</f>
        <v>109.34704370179948</v>
      </c>
      <c r="E112" s="43">
        <f>E111/D111*100</f>
        <v>104.29988715441038</v>
      </c>
      <c r="F112" s="43">
        <v>102</v>
      </c>
      <c r="G112" s="43">
        <v>102.8</v>
      </c>
      <c r="H112" s="43">
        <v>102.8</v>
      </c>
      <c r="I112" s="43">
        <v>103.4</v>
      </c>
      <c r="J112" s="43">
        <v>103.4</v>
      </c>
      <c r="K112" s="43"/>
      <c r="L112" s="43">
        <v>104</v>
      </c>
      <c r="M112" s="43">
        <v>104</v>
      </c>
    </row>
    <row r="113" spans="1:13" s="23" customFormat="1" ht="18" x14ac:dyDescent="0.25">
      <c r="A113" s="7" t="s">
        <v>164</v>
      </c>
      <c r="B113" s="8"/>
      <c r="C113" s="18"/>
      <c r="D113" s="19"/>
      <c r="E113" s="19"/>
      <c r="F113" s="19"/>
      <c r="G113" s="9"/>
      <c r="H113" s="9"/>
      <c r="I113" s="9"/>
      <c r="J113" s="9"/>
      <c r="K113" s="9"/>
      <c r="L113" s="9"/>
      <c r="M113" s="9"/>
    </row>
    <row r="114" spans="1:13" s="23" customFormat="1" ht="25.5" customHeight="1" x14ac:dyDescent="0.25">
      <c r="A114" s="3" t="s">
        <v>123</v>
      </c>
      <c r="B114" s="1" t="s">
        <v>52</v>
      </c>
      <c r="C114" s="24">
        <v>35916</v>
      </c>
      <c r="D114" s="37">
        <v>62041</v>
      </c>
      <c r="E114" s="37">
        <f>E115-E116</f>
        <v>51434</v>
      </c>
      <c r="F114" s="37">
        <f t="shared" ref="F114:M114" si="1">F115-F116</f>
        <v>60468.5</v>
      </c>
      <c r="G114" s="37">
        <f t="shared" si="1"/>
        <v>68410</v>
      </c>
      <c r="H114" s="37">
        <f t="shared" si="1"/>
        <v>66748.600000000006</v>
      </c>
      <c r="I114" s="37">
        <f t="shared" si="1"/>
        <v>74224.600000000006</v>
      </c>
      <c r="J114" s="37">
        <f t="shared" si="1"/>
        <v>72496.744000000006</v>
      </c>
      <c r="K114" s="37">
        <f t="shared" si="1"/>
        <v>0</v>
      </c>
      <c r="L114" s="37">
        <f t="shared" si="1"/>
        <v>80833.744000000006</v>
      </c>
      <c r="M114" s="37">
        <f t="shared" si="1"/>
        <v>79036.773759999996</v>
      </c>
    </row>
    <row r="115" spans="1:13" s="23" customFormat="1" ht="18" x14ac:dyDescent="0.25">
      <c r="A115" s="3" t="s">
        <v>110</v>
      </c>
      <c r="B115" s="1" t="s">
        <v>52</v>
      </c>
      <c r="C115" s="24">
        <v>46450</v>
      </c>
      <c r="D115" s="37">
        <v>62172</v>
      </c>
      <c r="E115" s="37">
        <v>88934</v>
      </c>
      <c r="F115" s="37">
        <v>100406</v>
      </c>
      <c r="G115" s="37">
        <v>109945</v>
      </c>
      <c r="H115" s="37">
        <v>109945</v>
      </c>
      <c r="I115" s="37">
        <v>117421</v>
      </c>
      <c r="J115" s="37">
        <v>117421</v>
      </c>
      <c r="K115" s="37"/>
      <c r="L115" s="37">
        <v>125758</v>
      </c>
      <c r="M115" s="37">
        <v>125758</v>
      </c>
    </row>
    <row r="116" spans="1:13" s="23" customFormat="1" ht="18" x14ac:dyDescent="0.25">
      <c r="A116" s="3" t="s">
        <v>125</v>
      </c>
      <c r="B116" s="1" t="s">
        <v>52</v>
      </c>
      <c r="C116" s="24">
        <v>10534</v>
      </c>
      <c r="D116" s="37">
        <v>131</v>
      </c>
      <c r="E116" s="37">
        <v>37500</v>
      </c>
      <c r="F116" s="37">
        <f>E116*106.5%</f>
        <v>39937.5</v>
      </c>
      <c r="G116" s="37">
        <f>F116*104%</f>
        <v>41535</v>
      </c>
      <c r="H116" s="37">
        <f>G116*104%</f>
        <v>43196.4</v>
      </c>
      <c r="I116" s="37">
        <f>G116*104%</f>
        <v>43196.4</v>
      </c>
      <c r="J116" s="37">
        <f>H116*104%</f>
        <v>44924.256000000001</v>
      </c>
      <c r="K116" s="37"/>
      <c r="L116" s="37">
        <f>I116*104%</f>
        <v>44924.256000000001</v>
      </c>
      <c r="M116" s="37">
        <f>J116*104%</f>
        <v>46721.226240000004</v>
      </c>
    </row>
    <row r="117" spans="1:13" s="4" customFormat="1" ht="18" x14ac:dyDescent="0.25">
      <c r="A117" s="7" t="s">
        <v>165</v>
      </c>
      <c r="B117" s="8"/>
      <c r="C117" s="18"/>
      <c r="D117" s="19"/>
      <c r="E117" s="19"/>
      <c r="F117" s="19"/>
      <c r="G117" s="9"/>
      <c r="H117" s="9"/>
      <c r="I117" s="9"/>
      <c r="J117" s="9"/>
      <c r="K117" s="9"/>
      <c r="L117" s="9"/>
      <c r="M117" s="9"/>
    </row>
    <row r="118" spans="1:13" s="4" customFormat="1" ht="18" x14ac:dyDescent="0.25">
      <c r="A118" s="20" t="s">
        <v>150</v>
      </c>
      <c r="B118" s="1" t="s">
        <v>151</v>
      </c>
      <c r="C118" s="21">
        <f>C119+C122</f>
        <v>365042.7</v>
      </c>
      <c r="D118" s="46">
        <v>528063.80000000005</v>
      </c>
      <c r="E118" s="46">
        <v>515159.6</v>
      </c>
      <c r="F118" s="46">
        <v>620899.9</v>
      </c>
      <c r="G118" s="46">
        <v>544046.4</v>
      </c>
      <c r="H118" s="46">
        <v>544046.4</v>
      </c>
      <c r="I118" s="46">
        <v>528651</v>
      </c>
      <c r="J118" s="46">
        <v>528651</v>
      </c>
      <c r="K118" s="37"/>
      <c r="L118" s="46">
        <v>540035.19999999995</v>
      </c>
      <c r="M118" s="46">
        <v>540035.19999999995</v>
      </c>
    </row>
    <row r="119" spans="1:13" s="4" customFormat="1" ht="18" x14ac:dyDescent="0.25">
      <c r="A119" s="3" t="s">
        <v>152</v>
      </c>
      <c r="B119" s="1" t="s">
        <v>151</v>
      </c>
      <c r="C119" s="21">
        <f>C120+C121</f>
        <v>116717.8</v>
      </c>
      <c r="D119" s="46">
        <v>158758.20000000001</v>
      </c>
      <c r="E119" s="46">
        <v>138641.1</v>
      </c>
      <c r="F119" s="46">
        <v>153129.60000000001</v>
      </c>
      <c r="G119" s="46">
        <v>169216.9</v>
      </c>
      <c r="H119" s="46">
        <v>169216.9</v>
      </c>
      <c r="I119" s="46">
        <v>171541.4</v>
      </c>
      <c r="J119" s="46">
        <v>171541.4</v>
      </c>
      <c r="K119" s="37"/>
      <c r="L119" s="46">
        <v>186499.8</v>
      </c>
      <c r="M119" s="46">
        <v>186499.8</v>
      </c>
    </row>
    <row r="120" spans="1:13" s="4" customFormat="1" ht="18" x14ac:dyDescent="0.25">
      <c r="A120" s="3" t="s">
        <v>154</v>
      </c>
      <c r="B120" s="1" t="s">
        <v>151</v>
      </c>
      <c r="C120" s="22">
        <v>96840</v>
      </c>
      <c r="D120" s="47">
        <v>120974.2</v>
      </c>
      <c r="E120" s="47">
        <v>116066.3</v>
      </c>
      <c r="F120" s="47">
        <v>131125.5</v>
      </c>
      <c r="G120" s="48">
        <v>145084.1</v>
      </c>
      <c r="H120" s="48">
        <v>145084.1</v>
      </c>
      <c r="I120" s="47">
        <v>154875.5</v>
      </c>
      <c r="J120" s="47">
        <v>154875.5</v>
      </c>
      <c r="K120" s="37"/>
      <c r="L120" s="47">
        <v>169833.9</v>
      </c>
      <c r="M120" s="47">
        <v>169833.9</v>
      </c>
    </row>
    <row r="121" spans="1:13" s="4" customFormat="1" ht="18" x14ac:dyDescent="0.25">
      <c r="A121" s="3" t="s">
        <v>153</v>
      </c>
      <c r="B121" s="1" t="s">
        <v>151</v>
      </c>
      <c r="C121" s="22">
        <v>19877.8</v>
      </c>
      <c r="D121" s="47">
        <v>37784</v>
      </c>
      <c r="E121" s="47">
        <v>22574.799999999999</v>
      </c>
      <c r="F121" s="47">
        <v>22044.1</v>
      </c>
      <c r="G121" s="47">
        <v>24132.799999999999</v>
      </c>
      <c r="H121" s="47">
        <v>24132.799999999999</v>
      </c>
      <c r="I121" s="47">
        <v>16665.900000000001</v>
      </c>
      <c r="J121" s="47">
        <v>16665.900000000001</v>
      </c>
      <c r="K121" s="37"/>
      <c r="L121" s="47">
        <v>16665.900000000001</v>
      </c>
      <c r="M121" s="47">
        <v>16665.900000000001</v>
      </c>
    </row>
    <row r="122" spans="1:13" s="4" customFormat="1" ht="18" x14ac:dyDescent="0.25">
      <c r="A122" s="3" t="s">
        <v>155</v>
      </c>
      <c r="B122" s="1" t="s">
        <v>151</v>
      </c>
      <c r="C122" s="22">
        <v>248324.9</v>
      </c>
      <c r="D122" s="47">
        <v>369305.59999999998</v>
      </c>
      <c r="E122" s="47">
        <v>376518.5</v>
      </c>
      <c r="F122" s="47">
        <v>467770.3</v>
      </c>
      <c r="G122" s="47">
        <v>374829.5</v>
      </c>
      <c r="H122" s="47">
        <v>374829.5</v>
      </c>
      <c r="I122" s="47">
        <v>357109.6</v>
      </c>
      <c r="J122" s="47">
        <v>357109.6</v>
      </c>
      <c r="K122" s="37"/>
      <c r="L122" s="47">
        <v>353535.4</v>
      </c>
      <c r="M122" s="47">
        <v>353535.4</v>
      </c>
    </row>
    <row r="123" spans="1:13" s="4" customFormat="1" ht="36" x14ac:dyDescent="0.25">
      <c r="A123" s="20" t="s">
        <v>168</v>
      </c>
      <c r="B123" s="1" t="s">
        <v>151</v>
      </c>
      <c r="C123" s="22">
        <v>371760.8</v>
      </c>
      <c r="D123" s="47">
        <v>526968.9</v>
      </c>
      <c r="E123" s="47">
        <v>510160.2</v>
      </c>
      <c r="F123" s="47">
        <v>636773</v>
      </c>
      <c r="G123" s="47">
        <v>544046.4</v>
      </c>
      <c r="H123" s="47">
        <v>544046.4</v>
      </c>
      <c r="I123" s="47">
        <v>528651</v>
      </c>
      <c r="J123" s="47">
        <v>528651</v>
      </c>
      <c r="K123" s="37"/>
      <c r="L123" s="47">
        <v>540035.19999999995</v>
      </c>
      <c r="M123" s="47">
        <v>540035.19999999995</v>
      </c>
    </row>
    <row r="124" spans="1:13" s="4" customFormat="1" ht="18" x14ac:dyDescent="0.25">
      <c r="A124" s="20" t="s">
        <v>169</v>
      </c>
      <c r="B124" s="1" t="s">
        <v>151</v>
      </c>
      <c r="C124" s="22">
        <f t="shared" ref="C124" si="2">C123-C118</f>
        <v>6718.0999999999767</v>
      </c>
      <c r="D124" s="47">
        <v>1094.9000000000001</v>
      </c>
      <c r="E124" s="47">
        <v>4999.3999999999996</v>
      </c>
      <c r="F124" s="47">
        <v>-15873.1</v>
      </c>
      <c r="G124" s="47">
        <v>0</v>
      </c>
      <c r="H124" s="47">
        <v>0</v>
      </c>
      <c r="I124" s="47">
        <v>0</v>
      </c>
      <c r="J124" s="47">
        <v>0</v>
      </c>
      <c r="K124" s="37"/>
      <c r="L124" s="47">
        <v>0</v>
      </c>
      <c r="M124" s="47">
        <v>0</v>
      </c>
    </row>
    <row r="125" spans="1:13" s="4" customFormat="1" ht="36" x14ac:dyDescent="0.25">
      <c r="A125" s="20" t="s">
        <v>156</v>
      </c>
      <c r="B125" s="1" t="s">
        <v>151</v>
      </c>
      <c r="C125" s="21">
        <v>0</v>
      </c>
      <c r="D125" s="47">
        <v>0</v>
      </c>
      <c r="E125" s="47">
        <v>0</v>
      </c>
      <c r="F125" s="47">
        <v>0</v>
      </c>
      <c r="G125" s="47">
        <v>0</v>
      </c>
      <c r="H125" s="47">
        <v>0</v>
      </c>
      <c r="I125" s="47">
        <v>0</v>
      </c>
      <c r="J125" s="47">
        <v>0</v>
      </c>
      <c r="K125" s="37"/>
      <c r="L125" s="47">
        <v>0</v>
      </c>
      <c r="M125" s="47">
        <v>0</v>
      </c>
    </row>
    <row r="126" spans="1:13" s="23" customFormat="1" ht="18" x14ac:dyDescent="0.25">
      <c r="A126" s="7" t="s">
        <v>166</v>
      </c>
      <c r="B126" s="8"/>
      <c r="C126" s="8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s="23" customFormat="1" ht="18" x14ac:dyDescent="0.25">
      <c r="A127" s="5" t="s">
        <v>147</v>
      </c>
      <c r="B127" s="1" t="s">
        <v>109</v>
      </c>
      <c r="C127" s="1">
        <v>8600</v>
      </c>
      <c r="D127" s="37">
        <v>8463</v>
      </c>
      <c r="E127" s="37">
        <v>8070</v>
      </c>
      <c r="F127" s="37">
        <v>8393</v>
      </c>
      <c r="G127" s="37">
        <v>8500</v>
      </c>
      <c r="H127" s="37">
        <v>8500</v>
      </c>
      <c r="I127" s="37">
        <v>8500</v>
      </c>
      <c r="J127" s="37">
        <v>8420</v>
      </c>
      <c r="K127" s="37">
        <v>8420</v>
      </c>
      <c r="L127" s="37">
        <v>8420</v>
      </c>
      <c r="M127" s="37">
        <v>8420</v>
      </c>
    </row>
    <row r="128" spans="1:13" s="23" customFormat="1" ht="18" x14ac:dyDescent="0.25">
      <c r="A128" s="5" t="s">
        <v>111</v>
      </c>
      <c r="B128" s="1" t="s">
        <v>109</v>
      </c>
      <c r="C128" s="1">
        <v>8100</v>
      </c>
      <c r="D128" s="37">
        <v>7800</v>
      </c>
      <c r="E128" s="37">
        <v>7820</v>
      </c>
      <c r="F128" s="37">
        <v>7933</v>
      </c>
      <c r="G128" s="37">
        <v>7950</v>
      </c>
      <c r="H128" s="37">
        <v>7950</v>
      </c>
      <c r="I128" s="37">
        <v>7900</v>
      </c>
      <c r="J128" s="37">
        <v>7900</v>
      </c>
      <c r="K128" s="37"/>
      <c r="L128" s="37">
        <v>7900</v>
      </c>
      <c r="M128" s="37">
        <v>7900</v>
      </c>
    </row>
    <row r="129" spans="1:13" s="23" customFormat="1" ht="36" x14ac:dyDescent="0.25">
      <c r="A129" s="5" t="s">
        <v>141</v>
      </c>
      <c r="B129" s="1" t="s">
        <v>109</v>
      </c>
      <c r="C129" s="1">
        <v>53</v>
      </c>
      <c r="D129" s="38">
        <v>36</v>
      </c>
      <c r="E129" s="38">
        <v>26</v>
      </c>
      <c r="F129" s="38">
        <v>25</v>
      </c>
      <c r="G129" s="38">
        <v>30</v>
      </c>
      <c r="H129" s="38">
        <v>25</v>
      </c>
      <c r="I129" s="38">
        <v>30</v>
      </c>
      <c r="J129" s="38">
        <v>25</v>
      </c>
      <c r="K129" s="38"/>
      <c r="L129" s="38">
        <v>30</v>
      </c>
      <c r="M129" s="38">
        <v>25</v>
      </c>
    </row>
    <row r="130" spans="1:13" s="23" customFormat="1" ht="18" hidden="1" x14ac:dyDescent="0.25">
      <c r="A130" s="5" t="s">
        <v>134</v>
      </c>
      <c r="B130" s="1" t="s">
        <v>109</v>
      </c>
      <c r="C130" s="1">
        <v>103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s="23" customFormat="1" ht="18" x14ac:dyDescent="0.25">
      <c r="A131" s="5" t="s">
        <v>142</v>
      </c>
      <c r="B131" s="1" t="s">
        <v>56</v>
      </c>
      <c r="C131" s="1">
        <v>0.6</v>
      </c>
      <c r="D131" s="37">
        <v>0.4</v>
      </c>
      <c r="E131" s="37">
        <v>0.3</v>
      </c>
      <c r="F131" s="37">
        <v>0.3</v>
      </c>
      <c r="G131" s="37">
        <v>0.3</v>
      </c>
      <c r="H131" s="37">
        <v>0.3</v>
      </c>
      <c r="I131" s="37">
        <v>0.3</v>
      </c>
      <c r="J131" s="37">
        <v>0.3</v>
      </c>
      <c r="K131" s="37"/>
      <c r="L131" s="37">
        <v>0.3</v>
      </c>
      <c r="M131" s="37">
        <v>0.3</v>
      </c>
    </row>
    <row r="132" spans="1:13" s="23" customFormat="1" ht="18" x14ac:dyDescent="0.25">
      <c r="A132" s="5" t="s">
        <v>146</v>
      </c>
      <c r="B132" s="1" t="s">
        <v>143</v>
      </c>
      <c r="C132" s="1">
        <v>0.62</v>
      </c>
      <c r="D132" s="37">
        <v>0.42</v>
      </c>
      <c r="E132" s="37">
        <v>0.32</v>
      </c>
      <c r="F132" s="2">
        <v>0.3</v>
      </c>
      <c r="G132" s="2">
        <v>0.35</v>
      </c>
      <c r="H132" s="2">
        <v>0.35</v>
      </c>
      <c r="I132" s="2">
        <v>0.33</v>
      </c>
      <c r="J132" s="2">
        <v>0.33</v>
      </c>
      <c r="K132" s="2"/>
      <c r="L132" s="2">
        <v>0.33</v>
      </c>
      <c r="M132" s="2">
        <v>0.33</v>
      </c>
    </row>
    <row r="133" spans="1:13" s="23" customFormat="1" ht="36" x14ac:dyDescent="0.25">
      <c r="A133" s="5" t="s">
        <v>124</v>
      </c>
      <c r="B133" s="1" t="s">
        <v>109</v>
      </c>
      <c r="C133" s="24">
        <v>2800</v>
      </c>
      <c r="D133" s="37">
        <v>2817</v>
      </c>
      <c r="E133" s="37">
        <v>2860</v>
      </c>
      <c r="F133" s="37">
        <v>3500</v>
      </c>
      <c r="G133" s="37">
        <v>3500</v>
      </c>
      <c r="H133" s="37">
        <v>3500</v>
      </c>
      <c r="I133" s="37">
        <v>3500</v>
      </c>
      <c r="J133" s="37">
        <v>3500</v>
      </c>
      <c r="K133" s="37"/>
      <c r="L133" s="37">
        <v>3500</v>
      </c>
      <c r="M133" s="37">
        <v>3500</v>
      </c>
    </row>
    <row r="134" spans="1:13" s="23" customFormat="1" ht="36" x14ac:dyDescent="0.25">
      <c r="A134" s="5" t="s">
        <v>113</v>
      </c>
      <c r="B134" s="32" t="s">
        <v>114</v>
      </c>
      <c r="C134" s="24">
        <v>22215.599999999999</v>
      </c>
      <c r="D134" s="37">
        <v>29823</v>
      </c>
      <c r="E134" s="37">
        <v>33691</v>
      </c>
      <c r="F134" s="37">
        <v>41262</v>
      </c>
      <c r="G134" s="37">
        <v>44728</v>
      </c>
      <c r="H134" s="37">
        <v>44728</v>
      </c>
      <c r="I134" s="37">
        <v>48172</v>
      </c>
      <c r="J134" s="37">
        <v>48172</v>
      </c>
      <c r="K134" s="37"/>
      <c r="L134" s="37">
        <v>51737</v>
      </c>
      <c r="M134" s="37">
        <v>51737</v>
      </c>
    </row>
    <row r="135" spans="1:13" s="23" customFormat="1" ht="18" x14ac:dyDescent="0.25">
      <c r="A135" s="5"/>
      <c r="B135" s="32" t="s">
        <v>86</v>
      </c>
      <c r="C135" s="29">
        <v>117.05</v>
      </c>
      <c r="D135" s="41">
        <f>D134/C134*100</f>
        <v>134.24350456436019</v>
      </c>
      <c r="E135" s="38">
        <f>E134/D134*100</f>
        <v>112.9698554806693</v>
      </c>
      <c r="F135" s="38">
        <f>F134/E134*100</f>
        <v>122.47187676234009</v>
      </c>
      <c r="G135" s="41">
        <f>G134/F134*100</f>
        <v>108.39998061170084</v>
      </c>
      <c r="H135" s="41">
        <f>H134/F134*100</f>
        <v>108.39998061170084</v>
      </c>
      <c r="I135" s="41">
        <f>I134/G134*100</f>
        <v>107.69987479878375</v>
      </c>
      <c r="J135" s="41">
        <f>J134/H134*100</f>
        <v>107.69987479878375</v>
      </c>
      <c r="K135" s="38"/>
      <c r="L135" s="41">
        <f t="shared" ref="L135" si="3">L134/I134*100</f>
        <v>107.40056464336129</v>
      </c>
      <c r="M135" s="41">
        <f>M134/J134*100</f>
        <v>107.40056464336129</v>
      </c>
    </row>
    <row r="136" spans="1:13" s="23" customFormat="1" ht="36" x14ac:dyDescent="0.25">
      <c r="A136" s="3" t="s">
        <v>112</v>
      </c>
      <c r="B136" s="1" t="s">
        <v>52</v>
      </c>
      <c r="C136" s="24">
        <v>721000</v>
      </c>
      <c r="D136" s="37">
        <v>1181000</v>
      </c>
      <c r="E136" s="37">
        <v>1497000</v>
      </c>
      <c r="F136" s="37">
        <v>1733000</v>
      </c>
      <c r="G136" s="37">
        <v>1879000</v>
      </c>
      <c r="H136" s="37">
        <v>1879000</v>
      </c>
      <c r="I136" s="37">
        <v>2023000</v>
      </c>
      <c r="J136" s="37">
        <v>2023000</v>
      </c>
      <c r="K136" s="37"/>
      <c r="L136" s="37">
        <v>2173000</v>
      </c>
      <c r="M136" s="37">
        <v>2173000</v>
      </c>
    </row>
    <row r="137" spans="1:13" s="23" customFormat="1" ht="36" x14ac:dyDescent="0.25">
      <c r="A137" s="5" t="s">
        <v>115</v>
      </c>
      <c r="B137" s="32" t="s">
        <v>114</v>
      </c>
      <c r="C137" s="24">
        <v>22920.9</v>
      </c>
      <c r="D137" s="37">
        <v>33758.300000000003</v>
      </c>
      <c r="E137" s="37">
        <v>42233.2</v>
      </c>
      <c r="F137" s="37">
        <v>47471</v>
      </c>
      <c r="G137" s="37">
        <v>51322</v>
      </c>
      <c r="H137" s="37">
        <v>51322</v>
      </c>
      <c r="I137" s="37">
        <v>54971</v>
      </c>
      <c r="J137" s="37">
        <v>54971</v>
      </c>
      <c r="K137" s="2"/>
      <c r="L137" s="37">
        <v>58994</v>
      </c>
      <c r="M137" s="37">
        <v>58994</v>
      </c>
    </row>
    <row r="138" spans="1:13" s="23" customFormat="1" ht="18" x14ac:dyDescent="0.25">
      <c r="A138" s="5"/>
      <c r="B138" s="32" t="s">
        <v>86</v>
      </c>
      <c r="C138" s="25">
        <v>116.45</v>
      </c>
      <c r="D138" s="43">
        <f>D137/C137*100</f>
        <v>147.28173850066969</v>
      </c>
      <c r="E138" s="43">
        <f>E137/D137*100</f>
        <v>125.10464093274838</v>
      </c>
      <c r="F138" s="43">
        <f>F137/E137*100</f>
        <v>112.4020912457498</v>
      </c>
      <c r="G138" s="43">
        <f>G137/F137*100</f>
        <v>108.11232120663141</v>
      </c>
      <c r="H138" s="43">
        <f>H137/F137*100</f>
        <v>108.11232120663141</v>
      </c>
      <c r="I138" s="43">
        <f>I137/G137*100</f>
        <v>107.11001130119638</v>
      </c>
      <c r="J138" s="43">
        <f>J137/H137*100</f>
        <v>107.11001130119638</v>
      </c>
      <c r="K138" s="43"/>
      <c r="L138" s="43">
        <f>L137/I137*100</f>
        <v>107.31840424951338</v>
      </c>
      <c r="M138" s="43">
        <f>M137/J137*100</f>
        <v>107.31840424951338</v>
      </c>
    </row>
    <row r="139" spans="1:13" s="23" customFormat="1" ht="36" x14ac:dyDescent="0.25">
      <c r="A139" s="5" t="s">
        <v>116</v>
      </c>
      <c r="B139" s="1" t="s">
        <v>114</v>
      </c>
      <c r="C139" s="24">
        <v>10575</v>
      </c>
      <c r="D139" s="37">
        <v>12787</v>
      </c>
      <c r="E139" s="37">
        <v>14780</v>
      </c>
      <c r="F139" s="37">
        <v>15497</v>
      </c>
      <c r="G139" s="37">
        <v>17782</v>
      </c>
      <c r="H139" s="37">
        <v>17782</v>
      </c>
      <c r="I139" s="37">
        <v>17782</v>
      </c>
      <c r="J139" s="37">
        <v>17782</v>
      </c>
      <c r="K139" s="37"/>
      <c r="L139" s="37">
        <v>17782</v>
      </c>
      <c r="M139" s="37">
        <v>17782</v>
      </c>
    </row>
    <row r="140" spans="1:13" s="23" customFormat="1" ht="18" x14ac:dyDescent="0.25">
      <c r="A140" s="7" t="s">
        <v>167</v>
      </c>
      <c r="B140" s="33"/>
      <c r="C140" s="33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s="23" customFormat="1" ht="36" x14ac:dyDescent="0.25">
      <c r="A141" s="5" t="s">
        <v>57</v>
      </c>
      <c r="B141" s="32" t="s">
        <v>90</v>
      </c>
      <c r="C141" s="49">
        <v>3393800</v>
      </c>
      <c r="D141" s="37">
        <v>3197500</v>
      </c>
      <c r="E141" s="37">
        <v>5911500</v>
      </c>
      <c r="F141" s="37">
        <v>9574533</v>
      </c>
      <c r="G141" s="2">
        <f>F141*G143/100</f>
        <v>10081983.249</v>
      </c>
      <c r="H141" s="2">
        <f>F141*H143/100</f>
        <v>10101132.314999999</v>
      </c>
      <c r="I141" s="2">
        <f>G141*I143/100</f>
        <v>10505426.545458</v>
      </c>
      <c r="J141" s="2">
        <f>H141*J143/100</f>
        <v>10555683.269174999</v>
      </c>
      <c r="K141" s="2"/>
      <c r="L141" s="2">
        <f>I141*L143/100</f>
        <v>11072719.578912733</v>
      </c>
      <c r="M141" s="2">
        <f>J141*M143/100</f>
        <v>10988466.283211173</v>
      </c>
    </row>
    <row r="142" spans="1:13" s="23" customFormat="1" ht="36" x14ac:dyDescent="0.25">
      <c r="A142" s="5" t="s">
        <v>117</v>
      </c>
      <c r="B142" s="32" t="s">
        <v>92</v>
      </c>
      <c r="C142" s="43" t="s">
        <v>176</v>
      </c>
      <c r="D142" s="43">
        <v>81.099999999999994</v>
      </c>
      <c r="E142" s="43" t="s">
        <v>177</v>
      </c>
      <c r="F142" s="43">
        <v>85.9</v>
      </c>
      <c r="G142" s="26">
        <v>90.6</v>
      </c>
      <c r="H142" s="26">
        <v>90.62</v>
      </c>
      <c r="I142" s="26">
        <v>94.4</v>
      </c>
      <c r="J142" s="26">
        <v>96.7</v>
      </c>
      <c r="K142" s="26"/>
      <c r="L142" s="26">
        <v>99.5</v>
      </c>
      <c r="M142" s="26">
        <v>100.7</v>
      </c>
    </row>
    <row r="143" spans="1:13" s="23" customFormat="1" ht="18" x14ac:dyDescent="0.25">
      <c r="A143" s="3" t="s">
        <v>58</v>
      </c>
      <c r="B143" s="32" t="s">
        <v>56</v>
      </c>
      <c r="C143" s="32">
        <v>104.5</v>
      </c>
      <c r="D143" s="37">
        <v>115.4</v>
      </c>
      <c r="E143" s="37">
        <v>104.5</v>
      </c>
      <c r="F143" s="37">
        <v>108</v>
      </c>
      <c r="G143" s="37">
        <v>105.3</v>
      </c>
      <c r="H143" s="37">
        <v>105.5</v>
      </c>
      <c r="I143" s="37">
        <v>104.2</v>
      </c>
      <c r="J143" s="37">
        <v>104.5</v>
      </c>
      <c r="K143" s="37"/>
      <c r="L143" s="37">
        <v>105.4</v>
      </c>
      <c r="M143" s="37">
        <v>104.1</v>
      </c>
    </row>
    <row r="144" spans="1:13" s="23" customFormat="1" ht="36" x14ac:dyDescent="0.25">
      <c r="A144" s="5" t="s">
        <v>59</v>
      </c>
      <c r="B144" s="32" t="s">
        <v>90</v>
      </c>
      <c r="C144" s="34">
        <v>786800</v>
      </c>
      <c r="D144" s="37">
        <v>755000</v>
      </c>
      <c r="E144" s="37">
        <v>922700</v>
      </c>
      <c r="F144" s="37">
        <v>665611</v>
      </c>
      <c r="G144" s="37">
        <f>F144*G146/100</f>
        <v>715531.82499999995</v>
      </c>
      <c r="H144" s="37">
        <f>F144*H146/100</f>
        <v>718194.26900000009</v>
      </c>
      <c r="I144" s="37">
        <f>G144*I146/100</f>
        <v>744153.098</v>
      </c>
      <c r="J144" s="37">
        <f>H144*J146/100</f>
        <v>750513.01110500004</v>
      </c>
      <c r="K144" s="37"/>
      <c r="L144" s="37">
        <f>I144*L146/100</f>
        <v>781360.75290000008</v>
      </c>
      <c r="M144" s="37">
        <f>J144*M146/100</f>
        <v>782034.55757141009</v>
      </c>
    </row>
    <row r="145" spans="1:13" s="23" customFormat="1" ht="36" x14ac:dyDescent="0.25">
      <c r="A145" s="5" t="s">
        <v>118</v>
      </c>
      <c r="B145" s="32" t="s">
        <v>92</v>
      </c>
      <c r="C145" s="35">
        <v>78.260000000000005</v>
      </c>
      <c r="D145" s="43">
        <f>D144/C144/D146%*100</f>
        <v>87.155596866923673</v>
      </c>
      <c r="E145" s="43">
        <f>E144/D144*100</f>
        <v>122.21192052980132</v>
      </c>
      <c r="F145" s="43">
        <f t="shared" ref="F145" si="4">F144/E144*100</f>
        <v>72.137314403381382</v>
      </c>
      <c r="G145" s="43">
        <v>77.5</v>
      </c>
      <c r="H145" s="43">
        <v>77.8</v>
      </c>
      <c r="I145" s="43">
        <v>80.599999999999994</v>
      </c>
      <c r="J145" s="43">
        <v>81.3</v>
      </c>
      <c r="K145" s="43"/>
      <c r="L145" s="43">
        <v>84.6</v>
      </c>
      <c r="M145" s="43">
        <v>84.6</v>
      </c>
    </row>
    <row r="146" spans="1:13" s="23" customFormat="1" ht="18" x14ac:dyDescent="0.25">
      <c r="A146" s="3" t="s">
        <v>60</v>
      </c>
      <c r="B146" s="32" t="s">
        <v>56</v>
      </c>
      <c r="C146" s="32">
        <v>105</v>
      </c>
      <c r="D146" s="37">
        <v>110.1</v>
      </c>
      <c r="E146" s="37">
        <v>110.3</v>
      </c>
      <c r="F146" s="37">
        <v>108.3</v>
      </c>
      <c r="G146" s="37">
        <v>107.5</v>
      </c>
      <c r="H146" s="37">
        <v>107.9</v>
      </c>
      <c r="I146" s="37">
        <v>104</v>
      </c>
      <c r="J146" s="37">
        <v>104.5</v>
      </c>
      <c r="K146" s="37"/>
      <c r="L146" s="37">
        <v>105</v>
      </c>
      <c r="M146" s="37">
        <v>104.2</v>
      </c>
    </row>
  </sheetData>
  <mergeCells count="12">
    <mergeCell ref="A1:M1"/>
    <mergeCell ref="A2:M2"/>
    <mergeCell ref="A3:M3"/>
    <mergeCell ref="A4:A7"/>
    <mergeCell ref="B4:B7"/>
    <mergeCell ref="D5:D7"/>
    <mergeCell ref="E5:E7"/>
    <mergeCell ref="C5:C7"/>
    <mergeCell ref="G5:H5"/>
    <mergeCell ref="I5:K5"/>
    <mergeCell ref="L5:M5"/>
    <mergeCell ref="F5:F7"/>
  </mergeCells>
  <phoneticPr fontId="1" type="noConversion"/>
  <pageMargins left="0.19685039370078741" right="0.19685039370078741" top="0.39370078740157483" bottom="0.19685039370078741" header="0" footer="0"/>
  <pageSetup paperSize="9" scale="52" fitToHeight="0" orientation="landscape" r:id="rId1"/>
  <headerFooter alignWithMargins="0"/>
  <rowBreaks count="2" manualBreakCount="2">
    <brk id="55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2024-11-14T13:25:27Z</cp:lastPrinted>
  <dcterms:created xsi:type="dcterms:W3CDTF">2013-05-25T16:45:04Z</dcterms:created>
  <dcterms:modified xsi:type="dcterms:W3CDTF">2024-11-14T13:28:30Z</dcterms:modified>
</cp:coreProperties>
</file>