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ДОРОЖНЫЙ ФОНД 0409" sheetId="5" r:id="rId1"/>
  </sheets>
  <definedNames>
    <definedName name="_xlnm.Print_Area" localSheetId="0">'ДОРОЖНЫЙ ФОНД 0409'!$A$1:$T$160</definedName>
  </definedNames>
  <calcPr calcId="145621"/>
</workbook>
</file>

<file path=xl/calcChain.xml><?xml version="1.0" encoding="utf-8"?>
<calcChain xmlns="http://schemas.openxmlformats.org/spreadsheetml/2006/main">
  <c r="O23" i="5" l="1"/>
  <c r="O22" i="5" s="1"/>
  <c r="O21" i="5" s="1"/>
  <c r="O20" i="5" s="1"/>
  <c r="N23" i="5"/>
  <c r="N22" i="5" s="1"/>
  <c r="N21" i="5" s="1"/>
  <c r="N20" i="5" s="1"/>
  <c r="O18" i="5"/>
  <c r="N18" i="5"/>
  <c r="O16" i="5"/>
  <c r="N16" i="5"/>
  <c r="O14" i="5"/>
  <c r="N14" i="5"/>
  <c r="O12" i="5"/>
  <c r="N12" i="5"/>
  <c r="N11" i="5" s="1"/>
  <c r="N10" i="5" s="1"/>
  <c r="N9" i="5" s="1"/>
  <c r="O11" i="5" l="1"/>
  <c r="O10" i="5" s="1"/>
  <c r="O9" i="5" s="1"/>
  <c r="O25" i="5" s="1"/>
  <c r="N25" i="5"/>
  <c r="N73" i="5" l="1"/>
  <c r="J73" i="5"/>
  <c r="H90" i="5" l="1"/>
  <c r="O73" i="5"/>
  <c r="K73" i="5"/>
  <c r="S83" i="5" l="1"/>
  <c r="L67" i="5"/>
  <c r="H67" i="5"/>
  <c r="L65" i="5" l="1"/>
  <c r="H65" i="5"/>
  <c r="L64" i="5"/>
  <c r="H64" i="5"/>
  <c r="L60" i="5" l="1"/>
  <c r="H60" i="5"/>
  <c r="L58" i="5" l="1"/>
  <c r="H58" i="5"/>
  <c r="L57" i="5"/>
  <c r="H57" i="5"/>
  <c r="H56" i="5"/>
  <c r="H55" i="5"/>
  <c r="H54" i="5"/>
  <c r="H53" i="5"/>
  <c r="O92" i="5" l="1"/>
  <c r="K92" i="5"/>
  <c r="S76" i="5"/>
  <c r="S78" i="5"/>
  <c r="R76" i="5"/>
  <c r="R77" i="5"/>
  <c r="R78" i="5"/>
  <c r="Q76" i="5"/>
  <c r="Q77" i="5"/>
  <c r="Q78" i="5"/>
  <c r="L78" i="5"/>
  <c r="H78" i="5"/>
  <c r="L77" i="5"/>
  <c r="H77" i="5"/>
  <c r="L76" i="5"/>
  <c r="H76" i="5"/>
  <c r="S79" i="5"/>
  <c r="R79" i="5"/>
  <c r="Q79" i="5"/>
  <c r="L79" i="5"/>
  <c r="H79" i="5"/>
  <c r="P79" i="5" l="1"/>
  <c r="P78" i="5"/>
  <c r="P77" i="5"/>
  <c r="P76" i="5"/>
  <c r="S90" i="5" l="1"/>
  <c r="R90" i="5"/>
  <c r="Q90" i="5"/>
  <c r="L90" i="5"/>
  <c r="S89" i="5"/>
  <c r="P89" i="5" s="1"/>
  <c r="L89" i="5"/>
  <c r="H89" i="5"/>
  <c r="Q69" i="5"/>
  <c r="R69" i="5"/>
  <c r="S69" i="5"/>
  <c r="L69" i="5"/>
  <c r="H69" i="5"/>
  <c r="P69" i="5" l="1"/>
  <c r="P90" i="5"/>
  <c r="S75" i="5"/>
  <c r="S68" i="5"/>
  <c r="R68" i="5"/>
  <c r="Q68" i="5"/>
  <c r="L68" i="5"/>
  <c r="H68" i="5"/>
  <c r="L86" i="5"/>
  <c r="H86" i="5"/>
  <c r="S88" i="5"/>
  <c r="R88" i="5"/>
  <c r="Q88" i="5"/>
  <c r="L88" i="5"/>
  <c r="H88" i="5"/>
  <c r="S67" i="5"/>
  <c r="R67" i="5"/>
  <c r="Q67" i="5"/>
  <c r="S66" i="5"/>
  <c r="R66" i="5"/>
  <c r="Q66" i="5"/>
  <c r="L66" i="5"/>
  <c r="H66" i="5"/>
  <c r="S65" i="5"/>
  <c r="R65" i="5"/>
  <c r="Q65" i="5"/>
  <c r="S58" i="5"/>
  <c r="S59" i="5"/>
  <c r="S60" i="5"/>
  <c r="S61" i="5"/>
  <c r="S62" i="5"/>
  <c r="S63" i="5"/>
  <c r="R58" i="5"/>
  <c r="R59" i="5"/>
  <c r="R60" i="5"/>
  <c r="R61" i="5"/>
  <c r="R62" i="5"/>
  <c r="R63" i="5"/>
  <c r="Q58" i="5"/>
  <c r="Q59" i="5"/>
  <c r="Q60" i="5"/>
  <c r="Q61" i="5"/>
  <c r="Q62" i="5"/>
  <c r="Q63" i="5"/>
  <c r="S64" i="5"/>
  <c r="R64" i="5"/>
  <c r="R73" i="5" s="1"/>
  <c r="Q64" i="5"/>
  <c r="S87" i="5"/>
  <c r="R87" i="5"/>
  <c r="Q87" i="5"/>
  <c r="L87" i="5"/>
  <c r="H87" i="5"/>
  <c r="S73" i="5" l="1"/>
  <c r="P65" i="5"/>
  <c r="P67" i="5"/>
  <c r="P66" i="5"/>
  <c r="P88" i="5"/>
  <c r="P68" i="5"/>
  <c r="P63" i="5"/>
  <c r="P64" i="5"/>
  <c r="P61" i="5"/>
  <c r="P62" i="5"/>
  <c r="P60" i="5"/>
  <c r="P87" i="5"/>
  <c r="S57" i="5" l="1"/>
  <c r="R57" i="5"/>
  <c r="Q57" i="5"/>
  <c r="P57" i="5" l="1"/>
  <c r="S86" i="5" l="1"/>
  <c r="R86" i="5"/>
  <c r="Q86" i="5"/>
  <c r="P58" i="5"/>
  <c r="P59" i="5"/>
  <c r="S56" i="5"/>
  <c r="R56" i="5"/>
  <c r="Q56" i="5"/>
  <c r="P86" i="5" l="1"/>
  <c r="P56" i="5"/>
  <c r="S55" i="5" l="1"/>
  <c r="R55" i="5"/>
  <c r="Q55" i="5"/>
  <c r="P55" i="5" l="1"/>
  <c r="S85" i="5"/>
  <c r="R85" i="5"/>
  <c r="Q85" i="5"/>
  <c r="L85" i="5"/>
  <c r="H85" i="5"/>
  <c r="S84" i="5"/>
  <c r="R84" i="5"/>
  <c r="Q84" i="5"/>
  <c r="L84" i="5"/>
  <c r="H84" i="5"/>
  <c r="R83" i="5"/>
  <c r="Q83" i="5"/>
  <c r="L83" i="5"/>
  <c r="H83" i="5"/>
  <c r="S82" i="5"/>
  <c r="R82" i="5"/>
  <c r="Q82" i="5"/>
  <c r="L82" i="5"/>
  <c r="H82" i="5"/>
  <c r="S81" i="5"/>
  <c r="S92" i="5" s="1"/>
  <c r="R81" i="5"/>
  <c r="Q81" i="5"/>
  <c r="L81" i="5"/>
  <c r="H81" i="5"/>
  <c r="S80" i="5"/>
  <c r="R80" i="5"/>
  <c r="Q80" i="5"/>
  <c r="L80" i="5"/>
  <c r="H80" i="5"/>
  <c r="S54" i="5"/>
  <c r="R54" i="5"/>
  <c r="Q54" i="5"/>
  <c r="Q53" i="5"/>
  <c r="R53" i="5"/>
  <c r="S53" i="5"/>
  <c r="R75" i="5"/>
  <c r="Q75" i="5"/>
  <c r="L75" i="5"/>
  <c r="H75" i="5"/>
  <c r="S52" i="5"/>
  <c r="R52" i="5"/>
  <c r="Q52" i="5"/>
  <c r="P80" i="5" l="1"/>
  <c r="P75" i="5"/>
  <c r="P84" i="5"/>
  <c r="P82" i="5"/>
  <c r="P85" i="5"/>
  <c r="P83" i="5"/>
  <c r="P81" i="5"/>
  <c r="P52" i="5"/>
  <c r="P53" i="5"/>
  <c r="P54" i="5"/>
  <c r="H51" i="5" l="1"/>
  <c r="H94" i="5"/>
  <c r="H95" i="5"/>
  <c r="H96" i="5"/>
  <c r="H97" i="5"/>
  <c r="H93" i="5"/>
  <c r="L94" i="5"/>
  <c r="L95" i="5"/>
  <c r="L96" i="5"/>
  <c r="L97" i="5"/>
  <c r="L93" i="5"/>
  <c r="S94" i="5"/>
  <c r="S95" i="5"/>
  <c r="S96" i="5"/>
  <c r="S97" i="5"/>
  <c r="R94" i="5"/>
  <c r="R95" i="5"/>
  <c r="R96" i="5"/>
  <c r="R97" i="5"/>
  <c r="Q94" i="5"/>
  <c r="P94" i="5" s="1"/>
  <c r="Q95" i="5"/>
  <c r="P95" i="5" s="1"/>
  <c r="Q96" i="5"/>
  <c r="Q97" i="5"/>
  <c r="S93" i="5"/>
  <c r="R93" i="5"/>
  <c r="Q93" i="5"/>
  <c r="S91" i="5"/>
  <c r="R91" i="5"/>
  <c r="R92" i="5" s="1"/>
  <c r="Q91" i="5"/>
  <c r="Q92" i="5" s="1"/>
  <c r="S74" i="5"/>
  <c r="R74" i="5"/>
  <c r="Q74" i="5"/>
  <c r="L74" i="5"/>
  <c r="L91" i="5"/>
  <c r="H74" i="5"/>
  <c r="H91" i="5"/>
  <c r="O98" i="5"/>
  <c r="M98" i="5"/>
  <c r="K98" i="5"/>
  <c r="J98" i="5"/>
  <c r="N98" i="5"/>
  <c r="I98" i="5"/>
  <c r="T98" i="5"/>
  <c r="N92" i="5"/>
  <c r="M92" i="5"/>
  <c r="J92" i="5"/>
  <c r="I92" i="5"/>
  <c r="H92" i="5" s="1"/>
  <c r="T73" i="5"/>
  <c r="M73" i="5"/>
  <c r="I73" i="5"/>
  <c r="H73" i="5" s="1"/>
  <c r="T50" i="5"/>
  <c r="O50" i="5"/>
  <c r="N50" i="5"/>
  <c r="M50" i="5"/>
  <c r="K50" i="5"/>
  <c r="J50" i="5"/>
  <c r="I50" i="5"/>
  <c r="K40" i="5"/>
  <c r="J40" i="5"/>
  <c r="I40" i="5"/>
  <c r="M40" i="5"/>
  <c r="N40" i="5"/>
  <c r="O40" i="5"/>
  <c r="T40" i="5"/>
  <c r="H31" i="5"/>
  <c r="P92" i="5" l="1"/>
  <c r="P96" i="5"/>
  <c r="P97" i="5"/>
  <c r="H50" i="5"/>
  <c r="L98" i="5"/>
  <c r="P91" i="5"/>
  <c r="L73" i="5"/>
  <c r="S98" i="5"/>
  <c r="L92" i="5"/>
  <c r="K100" i="5"/>
  <c r="O100" i="5"/>
  <c r="P74" i="5"/>
  <c r="R98" i="5"/>
  <c r="I100" i="5"/>
  <c r="J100" i="5"/>
  <c r="M100" i="5"/>
  <c r="P93" i="5"/>
  <c r="Q98" i="5"/>
  <c r="H98" i="5"/>
  <c r="N100" i="5"/>
  <c r="H40" i="5"/>
  <c r="L50" i="5"/>
  <c r="Q73" i="5"/>
  <c r="L40" i="5"/>
  <c r="S37" i="5"/>
  <c r="S38" i="5"/>
  <c r="S39" i="5"/>
  <c r="R37" i="5"/>
  <c r="R38" i="5"/>
  <c r="Q37" i="5"/>
  <c r="Q38" i="5"/>
  <c r="L37" i="5"/>
  <c r="H37" i="5"/>
  <c r="H100" i="5" l="1"/>
  <c r="L100" i="5"/>
  <c r="P98" i="5"/>
  <c r="P73" i="5"/>
  <c r="P37" i="5"/>
  <c r="S41" i="5"/>
  <c r="S42" i="5"/>
  <c r="S43" i="5"/>
  <c r="S44" i="5"/>
  <c r="S45" i="5"/>
  <c r="S46" i="5"/>
  <c r="S47" i="5"/>
  <c r="S48" i="5"/>
  <c r="S49" i="5"/>
  <c r="S51" i="5"/>
  <c r="R39" i="5"/>
  <c r="R41" i="5"/>
  <c r="R42" i="5"/>
  <c r="R43" i="5"/>
  <c r="R44" i="5"/>
  <c r="R45" i="5"/>
  <c r="R46" i="5"/>
  <c r="R47" i="5"/>
  <c r="R48" i="5"/>
  <c r="R49" i="5"/>
  <c r="R51" i="5"/>
  <c r="Q39" i="5"/>
  <c r="Q41" i="5"/>
  <c r="Q42" i="5"/>
  <c r="Q43" i="5"/>
  <c r="Q44" i="5"/>
  <c r="Q45" i="5"/>
  <c r="Q46" i="5"/>
  <c r="Q47" i="5"/>
  <c r="Q48" i="5"/>
  <c r="Q49" i="5"/>
  <c r="Q51" i="5"/>
  <c r="L39" i="5"/>
  <c r="L41" i="5"/>
  <c r="L42" i="5"/>
  <c r="L43" i="5"/>
  <c r="L44" i="5"/>
  <c r="L45" i="5"/>
  <c r="L46" i="5"/>
  <c r="L47" i="5"/>
  <c r="L48" i="5"/>
  <c r="L49" i="5"/>
  <c r="L51" i="5"/>
  <c r="H39" i="5"/>
  <c r="H41" i="5"/>
  <c r="H42" i="5"/>
  <c r="H43" i="5"/>
  <c r="H44" i="5"/>
  <c r="H45" i="5"/>
  <c r="H46" i="5"/>
  <c r="H47" i="5"/>
  <c r="H48" i="5"/>
  <c r="H49" i="5"/>
  <c r="H38" i="5"/>
  <c r="P44" i="5" l="1"/>
  <c r="P49" i="5"/>
  <c r="P47" i="5"/>
  <c r="P45" i="5"/>
  <c r="P43" i="5"/>
  <c r="P41" i="5"/>
  <c r="P48" i="5"/>
  <c r="P46" i="5"/>
  <c r="P51" i="5"/>
  <c r="Q50" i="5"/>
  <c r="P39" i="5"/>
  <c r="S50" i="5"/>
  <c r="P42" i="5"/>
  <c r="R50" i="5"/>
  <c r="S32" i="5"/>
  <c r="S33" i="5"/>
  <c r="S34" i="5"/>
  <c r="S35" i="5"/>
  <c r="S36" i="5"/>
  <c r="R32" i="5"/>
  <c r="R33" i="5"/>
  <c r="R34" i="5"/>
  <c r="R35" i="5"/>
  <c r="R36" i="5"/>
  <c r="Q32" i="5"/>
  <c r="Q33" i="5"/>
  <c r="Q34" i="5"/>
  <c r="Q35" i="5"/>
  <c r="Q36" i="5"/>
  <c r="S31" i="5"/>
  <c r="R31" i="5"/>
  <c r="Q31" i="5"/>
  <c r="R40" i="5" l="1"/>
  <c r="R100" i="5" s="1"/>
  <c r="Q40" i="5"/>
  <c r="Q100" i="5" s="1"/>
  <c r="S40" i="5"/>
  <c r="S100" i="5" s="1"/>
  <c r="P50" i="5"/>
  <c r="P35" i="5"/>
  <c r="P33" i="5"/>
  <c r="P38" i="5"/>
  <c r="P36" i="5"/>
  <c r="P34" i="5"/>
  <c r="P32" i="5"/>
  <c r="P31" i="5"/>
  <c r="P100" i="5" l="1"/>
  <c r="P40" i="5"/>
  <c r="H35" i="5"/>
  <c r="H33" i="5"/>
  <c r="L38" i="5"/>
  <c r="L36" i="5"/>
  <c r="L35" i="5"/>
  <c r="L34" i="5"/>
  <c r="L33" i="5"/>
  <c r="L31" i="5"/>
  <c r="L32" i="5"/>
  <c r="H32" i="5"/>
  <c r="H34" i="5"/>
  <c r="H36" i="5"/>
</calcChain>
</file>

<file path=xl/sharedStrings.xml><?xml version="1.0" encoding="utf-8"?>
<sst xmlns="http://schemas.openxmlformats.org/spreadsheetml/2006/main" count="276" uniqueCount="142">
  <si>
    <t>Вид расходов</t>
  </si>
  <si>
    <t>ВСЕГО:</t>
  </si>
  <si>
    <t>Строительство сети автомобильных дорог общего пользования и искусственных сооружений на них</t>
  </si>
  <si>
    <t>Реконструкция сети автомобильных дорог общего пользования местного значения</t>
  </si>
  <si>
    <t>Капитальный ремонт и ремонт сети автомобильных дорог общего пользования и искусственных сооружений на них</t>
  </si>
  <si>
    <t>Содержание сети автомобильных дорог общего пользования и искусственных сооружений на них</t>
  </si>
  <si>
    <t>Целевая статья</t>
  </si>
  <si>
    <t>Причины неисполнения</t>
  </si>
  <si>
    <t>федеральный бюджет</t>
  </si>
  <si>
    <t>областной бюджет</t>
  </si>
  <si>
    <t>местный бюджет</t>
  </si>
  <si>
    <t xml:space="preserve"> конс. бюджет субъекта </t>
  </si>
  <si>
    <t>Единица измерения: руб.</t>
  </si>
  <si>
    <t>РегКласс</t>
  </si>
  <si>
    <t>П/П</t>
  </si>
  <si>
    <t>1.</t>
  </si>
  <si>
    <t>2.</t>
  </si>
  <si>
    <t>3.</t>
  </si>
  <si>
    <t>4.</t>
  </si>
  <si>
    <t>5.</t>
  </si>
  <si>
    <t>6.</t>
  </si>
  <si>
    <t>7.</t>
  </si>
  <si>
    <t>8.</t>
  </si>
  <si>
    <t>ДопКласс  (Код цели)</t>
  </si>
  <si>
    <t>ИТОГО:</t>
  </si>
  <si>
    <t>РзПр</t>
  </si>
  <si>
    <t>0409</t>
  </si>
  <si>
    <t>Исполнитель: __________________________</t>
  </si>
  <si>
    <t xml:space="preserve">Руководитель:  _________________________ </t>
  </si>
  <si>
    <t>тел.</t>
  </si>
  <si>
    <t>(Вн.)</t>
  </si>
  <si>
    <t>I.</t>
  </si>
  <si>
    <t>II.</t>
  </si>
  <si>
    <t>III.</t>
  </si>
  <si>
    <t>IV.</t>
  </si>
  <si>
    <t>V.</t>
  </si>
  <si>
    <t>План на  2023 год</t>
  </si>
  <si>
    <t>Фактическое исполнение за 2023 год</t>
  </si>
  <si>
    <t>Остаток неиспользованных средств на 01.01.2024</t>
  </si>
  <si>
    <t>0141483740</t>
  </si>
  <si>
    <t>01414S6170</t>
  </si>
  <si>
    <t>Услуги по очистке дорог от снега</t>
  </si>
  <si>
    <t>Оплата электроэнергии уличного освещения</t>
  </si>
  <si>
    <t>Приобретение энергосберегающих ламп</t>
  </si>
  <si>
    <t>Ямочный ремонт автомобильных дорог</t>
  </si>
  <si>
    <t>Комплексные услуги по ремонту сетей наружного освещения</t>
  </si>
  <si>
    <t>9.</t>
  </si>
  <si>
    <r>
      <t xml:space="preserve">Наименование объекта </t>
    </r>
    <r>
      <rPr>
        <i/>
        <sz val="11"/>
        <rFont val="Times New Roman"/>
        <family val="1"/>
        <charset val="204"/>
      </rPr>
      <t>(в разрезе объектов по отраслям экономики)</t>
    </r>
  </si>
  <si>
    <t>0141481610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</si>
  <si>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</si>
  <si>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</si>
  <si>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</si>
  <si>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</si>
  <si>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</si>
  <si>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</si>
  <si>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</si>
  <si>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</si>
  <si>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</si>
  <si>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22.</t>
  </si>
  <si>
    <t>Грейдирование автомобильных дорог сельских поселений</t>
  </si>
  <si>
    <t>Казачкова О.И.</t>
  </si>
  <si>
    <t>Конаплина И.С.</t>
  </si>
  <si>
    <t>9-364</t>
  </si>
  <si>
    <t>8(48336)4-15-47</t>
  </si>
  <si>
    <t>Монтаж объектов архитектурно-художественного оформления с. Смотрова Буда</t>
  </si>
  <si>
    <t>23.</t>
  </si>
  <si>
    <t>24.</t>
  </si>
  <si>
    <t>Кап.ремонт грунт.автом.дорог щебнем: с.Лопатни,ул.Луговая от д.110 до д.116.</t>
  </si>
  <si>
    <t>Провед.проверки сметн.стоим.по объекту "Кап.рем.уч.автом.дороги ул.Клинцовская с.Лопатни"</t>
  </si>
  <si>
    <t>Провед.проверки сметн.стоим.по объекту "Кап.рем.уч.автом.дороги пер.2-й Клинцовский с.Лопатни"</t>
  </si>
  <si>
    <t>Оказ.усл.по осущ.функц.строит.контроля за вып.раб.на объек.: "Кап.рем.уч.авт.дор.ул.Клинцовскаяв с.Лопатни</t>
  </si>
  <si>
    <t>Оказ.усл.по осущ.функц.строит.контроля за вып.раб.на объек:"Кап.рем.уч.авт.дор.пер.2-й Клинцовский с.Лопатни</t>
  </si>
  <si>
    <t>Кап.рем.уч.авт.дороги пер.2-й.Клинц.с.Лопатни отд.№1а до д.№15.</t>
  </si>
  <si>
    <t>Кап.рем.уч.авт.дор.по ул.Клинц.с.Лопатни отд.№37до автодор."Клинцы-Горд-Кр.Гора"</t>
  </si>
  <si>
    <t>Капитальный ремонт грунтовых автомобильных дорог местного значения щебнем по ул. Пушкина  д.9, ул. Калининская от д.3 до д. 9,                                      ул. Калининская д.17  с. Великая Топаль</t>
  </si>
  <si>
    <t>Капитальный ремонт автомобильных дорог местного значения Гулевского с.п.</t>
  </si>
  <si>
    <t>Капитальный ремонт автомобильных дорог местного значения Коржовоголубовского с.п.</t>
  </si>
  <si>
    <t>Капитальный ремонт участка автомобильной дороги Клинцовский р-он, с. Душкино, ул. Заречная, от д. 2 до д.6</t>
  </si>
  <si>
    <t>Капитальный ремонт участка грунтовой автомобильной дороги местного значения по ул. Пролетарская в  пос. Оболешево  Клинцовского района Брянской области</t>
  </si>
  <si>
    <t>Ремонт участка автомобильной дороги по ул.Молодёжная п. Первое Мая</t>
  </si>
  <si>
    <t>Капитальный ремонт грунтовых автомобильных дорог Перпвомайского с.п.</t>
  </si>
  <si>
    <t>Капитальный ремонт грунтовых автомобильных дорог Смолевичского с.п.</t>
  </si>
  <si>
    <t>Капитальный ремонт грунтовых автомобильных дорог Рожновского с.п.</t>
  </si>
  <si>
    <t>Капитальный ремонт грунтовых автомобильных дорог Смотровобудского с.п.</t>
  </si>
  <si>
    <t xml:space="preserve">Капитальный ремонт участка автомобильной дороги по ул. Советская п.Ущерпье Клинцовского района Брянской области </t>
  </si>
  <si>
    <t>Работы по обустройству ливневки вдоль автомобильных дорог местного значения</t>
  </si>
  <si>
    <t>Приобретение краски для покраски дорожных знаков</t>
  </si>
  <si>
    <t>Услуги по строительному контролю</t>
  </si>
  <si>
    <t>Спиливание аварийных деревьев</t>
  </si>
  <si>
    <t>Приобретение и установка дорожных знаков, устройство искуственных неровностей</t>
  </si>
  <si>
    <t>Предоставление автовышки для ремонта сетей уличного освещения, покос травы, вырубка кустарников вдоль автомобильных дорог</t>
  </si>
  <si>
    <t>Экономия, сложившаяся по результатам аукциона</t>
  </si>
  <si>
    <t>Фактическая стоимость работ составила на 5757 рублей меньше</t>
  </si>
  <si>
    <t>Работы по монтажу объектов архитектурно-художественного оформления в целях содержания автомобильной дороги "г. Клинцы -с. Смотрова Буда до пос. Калинин"</t>
  </si>
  <si>
    <t>0541481610</t>
  </si>
  <si>
    <t>Проведение кадастровых работ и подготовка технических планов</t>
  </si>
  <si>
    <t>Информация об исполнении средств дорожного фонда за 2024 год Клинцовского района Брянской области</t>
  </si>
  <si>
    <t>Содержание автомобильных дорог Клинцовского района</t>
  </si>
  <si>
    <r>
      <t xml:space="preserve">………… </t>
    </r>
    <r>
      <rPr>
        <i/>
        <sz val="11"/>
        <rFont val="Times New Roman Cyr"/>
        <charset val="204"/>
      </rPr>
      <t>(прочие расходы)</t>
    </r>
  </si>
  <si>
    <t>В резерве для проведения ремонта автомобильных дорог в 2025 году</t>
  </si>
  <si>
    <t xml:space="preserve">Единица измерения: руб. </t>
  </si>
  <si>
    <t>Показатель</t>
  </si>
  <si>
    <t>на 01.01.2024 года</t>
  </si>
  <si>
    <t xml:space="preserve">Остаток средств дорожного фонда </t>
  </si>
  <si>
    <t xml:space="preserve">Наименование источников доходов </t>
  </si>
  <si>
    <t>КБК</t>
  </si>
  <si>
    <t>План на 2023 год</t>
  </si>
  <si>
    <t>Поступило в 2023 году</t>
  </si>
  <si>
    <t>НАЛОГОВЫЕ И НЕНАЛОГОВЫЕ ДОХОДЫ</t>
  </si>
  <si>
    <t>000 1 00 00000 00 0000 000</t>
  </si>
  <si>
    <t>НАЛОГИ НА ТОВАРЫ (РАБОТЫ, УСЛУГИ), РЕАЛИЗУЕМЫЕ НА ТЕРРИТОРИИ РОССИЙСКОЙ ФЕДЕРАЦИИ</t>
  </si>
  <si>
    <t>100 1 03 00000 00 0000 000</t>
  </si>
  <si>
    <t>Акцизы по подакцизным товарам (продукции), производимым на территории Российской Федерации</t>
  </si>
  <si>
    <t>100 1 03 02000 01 0000 110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</si>
  <si>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</si>
  <si>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</si>
  <si>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</si>
  <si>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</si>
  <si>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</si>
  <si>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</si>
  <si>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</si>
  <si>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</si>
  <si>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</si>
  <si>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</si>
  <si>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</si>
  <si>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</si>
  <si>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</si>
  <si>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</si>
  <si>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</si>
  <si>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</si>
  <si>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</si>
  <si>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</si>
  <si>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</si>
  <si>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</si>
  <si>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</si>
  <si>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</si>
  <si>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</si>
  <si>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901 2 02 20216 00 0000 150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</si>
  <si>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</si>
  <si>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901 2 02 20216 05 0000 150</t>
  </si>
  <si>
    <t>Всего доходы дорожного фонда:</t>
  </si>
  <si>
    <t>на 01.01.2025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</si>
</sst>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scheme val="minor"/>
    </font>
    <font>
      <sz val="11"/>
      <color theme="1"/>
      <name val="Times New Roman Cyr"/>
      <charset val="204"/>
    </font>
    <font>
      <sz val="10"/>
      <color rgb="FFFF0000"/>
      <name val="Times New Roman Cyr"/>
      <charset val="204"/>
    </font>
    <font>
      <b/>
      <sz val="12"/>
      <color rgb="FF000000"/>
      <name val="Arial Cyr"/>
    </font>
    <font>
      <sz val="10"/>
      <color rgb="FF000000"/>
      <name val="Arial Cyr"/>
    </font>
    <font>
      <sz val="10"/>
      <name val="Segoe UI"/>
      <family val="2"/>
    </font>
    <font>
      <b/>
      <sz val="12"/>
      <color theme="1"/>
      <name val="Calibri"/>
      <family val="2"/>
      <scheme val="minor"/>
    </font>
    <font>
      <sz val="11"/>
      <name val="Segoe UI"/>
      <family val="2"/>
    </font>
    <font>
      <sz val="11"/>
      <name val="Times New Roman Cyr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i/>
      <sz val="11"/>
      <name val="Times New Roman Cyr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rgb="FFFF0000"/>
      <name val="Times New Roman Cyr"/>
      <charset val="204"/>
    </font>
    <font>
      <sz val="11"/>
      <color rgb="FFFF0000"/>
      <name val="Segoe UI"/>
      <family val="2"/>
    </font>
    <font>
      <sz val="10"/>
      <name val="Times New Roman Cyr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 Cyr"/>
      <charset val="204"/>
    </font>
    <font>
      <b/>
      <sz val="12"/>
      <name val="Calibri"/>
      <family val="2"/>
      <scheme val="minor"/>
    </font>
    <font>
      <b/>
      <sz val="12"/>
      <name val="Times New Roman Cyr"/>
      <charset val="204"/>
    </font>
    <font>
      <b/>
      <i/>
      <sz val="18"/>
      <name val="Times New Roman"/>
      <family val="1"/>
      <charset val="204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4C4"/>
        <bgColor indexed="64"/>
      </patternFill>
    </fill>
    <fill>
      <patternFill patternType="solid">
        <fgColor theme="9" tint="0.7999816888943144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BFC5D2"/>
      </top>
      <bottom style="thin">
        <color rgb="FFBFC5D2"/>
      </bottom>
      <diagonal/>
    </border>
    <border>
      <left style="medium">
        <color indexed="64"/>
      </left>
      <right style="medium">
        <color indexed="64"/>
      </right>
      <top style="thin">
        <color rgb="FFBFC5D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BFC5D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</borders>
  <cellStyleXfs count="29">
    <xf numFmtId="0" fontId="0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4" fillId="0" borderId="0">
      <alignment horizontal="right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4" fillId="0" borderId="20">
      <alignment horizontal="center" vertical="center" wrapText="1"/>
    </xf>
    <xf numFmtId="0" fontId="34" fillId="0" borderId="51">
      <alignment horizontal="left" wrapText="1" indent="2"/>
    </xf>
  </cellStyleXfs>
  <cellXfs count="229">
    <xf numFmtId="0" fontId="0" fillId="0" borderId="0" xfId="0"/>
    <xf numFmtId="0" fontId="0" fillId="2" borderId="0" xfId="0" applyFill="1"/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0" fillId="2" borderId="0" xfId="0" applyFill="1" applyBorder="1" applyAlignment="1">
      <alignment horizontal="center" vertical="center"/>
    </xf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1" fillId="2" borderId="0" xfId="0" applyFont="1" applyFill="1" applyBorder="1" applyAlignment="1">
      <alignment wrapText="1"/>
    </xf>
    <xf numFmtId="4" fontId="1" fillId="2" borderId="0" xfId="0" applyNumberFormat="1" applyFont="1" applyFill="1" applyBorder="1" applyAlignment="1">
      <alignment wrapText="1"/>
    </xf>
    <xf numFmtId="4" fontId="2" fillId="2" borderId="0" xfId="0" applyNumberFormat="1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top" wrapText="1"/>
    </xf>
    <xf numFmtId="0" fontId="6" fillId="2" borderId="0" xfId="0" applyFont="1" applyFill="1"/>
    <xf numFmtId="0" fontId="7" fillId="4" borderId="43" xfId="0" applyFont="1" applyFill="1" applyBorder="1" applyAlignment="1">
      <alignment horizontal="left" vertical="top" wrapText="1"/>
    </xf>
    <xf numFmtId="4" fontId="8" fillId="0" borderId="12" xfId="0" applyNumberFormat="1" applyFont="1" applyFill="1" applyBorder="1" applyAlignment="1">
      <alignment wrapText="1"/>
    </xf>
    <xf numFmtId="0" fontId="0" fillId="0" borderId="0" xfId="0" applyFill="1"/>
    <xf numFmtId="0" fontId="0" fillId="0" borderId="0" xfId="0" applyFont="1"/>
    <xf numFmtId="4" fontId="8" fillId="2" borderId="1" xfId="0" applyNumberFormat="1" applyFont="1" applyFill="1" applyBorder="1" applyAlignment="1">
      <alignment wrapText="1"/>
    </xf>
    <xf numFmtId="4" fontId="8" fillId="2" borderId="6" xfId="0" applyNumberFormat="1" applyFont="1" applyFill="1" applyBorder="1" applyAlignment="1">
      <alignment wrapText="1"/>
    </xf>
    <xf numFmtId="4" fontId="8" fillId="2" borderId="12" xfId="0" applyNumberFormat="1" applyFont="1" applyFill="1" applyBorder="1" applyAlignment="1">
      <alignment wrapText="1"/>
    </xf>
    <xf numFmtId="4" fontId="8" fillId="2" borderId="22" xfId="0" applyNumberFormat="1" applyFont="1" applyFill="1" applyBorder="1" applyAlignment="1">
      <alignment wrapText="1"/>
    </xf>
    <xf numFmtId="4" fontId="8" fillId="2" borderId="13" xfId="0" applyNumberFormat="1" applyFont="1" applyFill="1" applyBorder="1" applyAlignment="1">
      <alignment wrapText="1"/>
    </xf>
    <xf numFmtId="0" fontId="9" fillId="0" borderId="0" xfId="0" applyFont="1"/>
    <xf numFmtId="0" fontId="12" fillId="2" borderId="9" xfId="0" applyFont="1" applyFill="1" applyBorder="1" applyAlignment="1">
      <alignment horizont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wrapText="1"/>
    </xf>
    <xf numFmtId="0" fontId="13" fillId="0" borderId="22" xfId="0" applyFont="1" applyBorder="1" applyAlignment="1">
      <alignment horizontal="center" wrapText="1"/>
    </xf>
    <xf numFmtId="0" fontId="14" fillId="2" borderId="12" xfId="0" applyFont="1" applyFill="1" applyBorder="1" applyAlignment="1">
      <alignment horizontal="center" wrapText="1"/>
    </xf>
    <xf numFmtId="0" fontId="14" fillId="2" borderId="22" xfId="0" applyFont="1" applyFill="1" applyBorder="1" applyAlignment="1">
      <alignment horizontal="center" wrapText="1"/>
    </xf>
    <xf numFmtId="0" fontId="14" fillId="2" borderId="13" xfId="0" applyFont="1" applyFill="1" applyBorder="1" applyAlignment="1">
      <alignment horizontal="center" wrapText="1"/>
    </xf>
    <xf numFmtId="0" fontId="15" fillId="0" borderId="47" xfId="0" applyFont="1" applyBorder="1" applyAlignment="1">
      <alignment horizontal="center" wrapText="1"/>
    </xf>
    <xf numFmtId="0" fontId="9" fillId="0" borderId="33" xfId="0" applyFont="1" applyBorder="1" applyAlignment="1">
      <alignment horizontal="center" vertical="center"/>
    </xf>
    <xf numFmtId="0" fontId="8" fillId="2" borderId="18" xfId="0" applyFont="1" applyFill="1" applyBorder="1" applyAlignment="1">
      <alignment wrapText="1"/>
    </xf>
    <xf numFmtId="0" fontId="8" fillId="2" borderId="22" xfId="0" applyFont="1" applyFill="1" applyBorder="1" applyAlignment="1">
      <alignment wrapText="1"/>
    </xf>
    <xf numFmtId="0" fontId="8" fillId="2" borderId="13" xfId="0" applyFont="1" applyFill="1" applyBorder="1" applyAlignment="1">
      <alignment wrapText="1"/>
    </xf>
    <xf numFmtId="0" fontId="9" fillId="0" borderId="47" xfId="0" applyFont="1" applyBorder="1"/>
    <xf numFmtId="0" fontId="9" fillId="0" borderId="1" xfId="0" applyFont="1" applyBorder="1" applyAlignment="1">
      <alignment horizontal="center" vertical="center"/>
    </xf>
    <xf numFmtId="0" fontId="8" fillId="2" borderId="1" xfId="0" applyFont="1" applyFill="1" applyBorder="1"/>
    <xf numFmtId="0" fontId="8" fillId="2" borderId="6" xfId="0" applyFont="1" applyFill="1" applyBorder="1"/>
    <xf numFmtId="0" fontId="9" fillId="0" borderId="8" xfId="0" applyFont="1" applyBorder="1"/>
    <xf numFmtId="0" fontId="9" fillId="0" borderId="12" xfId="0" applyFont="1" applyBorder="1" applyAlignment="1">
      <alignment horizontal="center" vertical="center"/>
    </xf>
    <xf numFmtId="0" fontId="8" fillId="2" borderId="2" xfId="0" applyFont="1" applyFill="1" applyBorder="1" applyAlignment="1">
      <alignment wrapText="1"/>
    </xf>
    <xf numFmtId="0" fontId="8" fillId="2" borderId="19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2" borderId="6" xfId="0" applyFont="1" applyFill="1" applyBorder="1" applyAlignment="1">
      <alignment wrapText="1"/>
    </xf>
    <xf numFmtId="0" fontId="9" fillId="0" borderId="5" xfId="0" applyFont="1" applyBorder="1" applyAlignment="1">
      <alignment horizontal="center" vertical="center"/>
    </xf>
    <xf numFmtId="0" fontId="8" fillId="2" borderId="2" xfId="0" applyFont="1" applyFill="1" applyBorder="1"/>
    <xf numFmtId="0" fontId="8" fillId="2" borderId="3" xfId="0" applyFont="1" applyFill="1" applyBorder="1"/>
    <xf numFmtId="0" fontId="8" fillId="2" borderId="4" xfId="0" applyFont="1" applyFill="1" applyBorder="1" applyAlignment="1">
      <alignment wrapText="1"/>
    </xf>
    <xf numFmtId="0" fontId="8" fillId="2" borderId="3" xfId="0" applyFont="1" applyFill="1" applyBorder="1" applyAlignment="1">
      <alignment wrapText="1"/>
    </xf>
    <xf numFmtId="0" fontId="8" fillId="3" borderId="34" xfId="0" applyFont="1" applyFill="1" applyBorder="1" applyAlignment="1">
      <alignment wrapText="1"/>
    </xf>
    <xf numFmtId="0" fontId="8" fillId="3" borderId="35" xfId="0" applyFont="1" applyFill="1" applyBorder="1" applyAlignment="1">
      <alignment wrapText="1"/>
    </xf>
    <xf numFmtId="0" fontId="8" fillId="3" borderId="37" xfId="0" applyFont="1" applyFill="1" applyBorder="1" applyAlignment="1">
      <alignment wrapText="1"/>
    </xf>
    <xf numFmtId="4" fontId="8" fillId="3" borderId="36" xfId="0" applyNumberFormat="1" applyFont="1" applyFill="1" applyBorder="1" applyAlignment="1">
      <alignment wrapText="1"/>
    </xf>
    <xf numFmtId="49" fontId="8" fillId="2" borderId="3" xfId="0" applyNumberFormat="1" applyFont="1" applyFill="1" applyBorder="1" applyAlignment="1">
      <alignment wrapText="1"/>
    </xf>
    <xf numFmtId="0" fontId="9" fillId="0" borderId="5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3" fillId="0" borderId="22" xfId="6" applyFont="1" applyBorder="1" applyAlignment="1">
      <alignment horizontal="center" wrapText="1"/>
    </xf>
    <xf numFmtId="0" fontId="13" fillId="0" borderId="22" xfId="7" applyFont="1" applyBorder="1" applyAlignment="1">
      <alignment horizontal="center" wrapText="1"/>
    </xf>
    <xf numFmtId="0" fontId="13" fillId="0" borderId="22" xfId="8" applyFont="1" applyBorder="1" applyAlignment="1">
      <alignment horizontal="center" wrapText="1"/>
    </xf>
    <xf numFmtId="0" fontId="13" fillId="0" borderId="22" xfId="10" applyFont="1" applyBorder="1" applyAlignment="1">
      <alignment horizontal="center" wrapText="1"/>
    </xf>
    <xf numFmtId="0" fontId="13" fillId="0" borderId="13" xfId="11" applyFont="1" applyBorder="1" applyAlignment="1">
      <alignment horizontal="center" wrapText="1"/>
    </xf>
    <xf numFmtId="49" fontId="7" fillId="4" borderId="1" xfId="0" applyNumberFormat="1" applyFont="1" applyFill="1" applyBorder="1" applyAlignment="1">
      <alignment horizontal="left" vertical="top" wrapText="1"/>
    </xf>
    <xf numFmtId="49" fontId="7" fillId="4" borderId="46" xfId="0" applyNumberFormat="1" applyFont="1" applyFill="1" applyBorder="1" applyAlignment="1">
      <alignment horizontal="left" vertical="top" wrapText="1"/>
    </xf>
    <xf numFmtId="49" fontId="7" fillId="4" borderId="42" xfId="0" applyNumberFormat="1" applyFont="1" applyFill="1" applyBorder="1" applyAlignment="1">
      <alignment horizontal="left" vertical="top" wrapText="1"/>
    </xf>
    <xf numFmtId="0" fontId="7" fillId="4" borderId="46" xfId="0" applyFont="1" applyFill="1" applyBorder="1" applyAlignment="1">
      <alignment horizontal="left" vertical="top" wrapText="1"/>
    </xf>
    <xf numFmtId="0" fontId="7" fillId="4" borderId="42" xfId="0" applyFont="1" applyFill="1" applyBorder="1" applyAlignment="1">
      <alignment horizontal="left" vertical="top" wrapText="1"/>
    </xf>
    <xf numFmtId="4" fontId="8" fillId="0" borderId="22" xfId="0" applyNumberFormat="1" applyFont="1" applyFill="1" applyBorder="1" applyAlignment="1">
      <alignment wrapText="1"/>
    </xf>
    <xf numFmtId="4" fontId="8" fillId="0" borderId="13" xfId="0" applyNumberFormat="1" applyFont="1" applyFill="1" applyBorder="1" applyAlignment="1">
      <alignment wrapText="1"/>
    </xf>
    <xf numFmtId="0" fontId="18" fillId="0" borderId="8" xfId="0" applyFont="1" applyBorder="1"/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top"/>
    </xf>
    <xf numFmtId="0" fontId="8" fillId="2" borderId="1" xfId="0" applyFont="1" applyFill="1" applyBorder="1" applyAlignment="1">
      <alignment wrapText="1"/>
    </xf>
    <xf numFmtId="0" fontId="19" fillId="0" borderId="5" xfId="0" applyFont="1" applyBorder="1" applyAlignment="1">
      <alignment horizontal="center" vertical="center"/>
    </xf>
    <xf numFmtId="0" fontId="20" fillId="2" borderId="4" xfId="0" applyFont="1" applyFill="1" applyBorder="1" applyAlignment="1">
      <alignment wrapText="1"/>
    </xf>
    <xf numFmtId="0" fontId="21" fillId="4" borderId="42" xfId="0" applyFont="1" applyFill="1" applyBorder="1" applyAlignment="1">
      <alignment horizontal="left" vertical="top" wrapText="1"/>
    </xf>
    <xf numFmtId="49" fontId="20" fillId="2" borderId="3" xfId="0" applyNumberFormat="1" applyFont="1" applyFill="1" applyBorder="1" applyAlignment="1">
      <alignment wrapText="1"/>
    </xf>
    <xf numFmtId="0" fontId="20" fillId="2" borderId="1" xfId="0" applyFont="1" applyFill="1" applyBorder="1" applyAlignment="1">
      <alignment wrapText="1"/>
    </xf>
    <xf numFmtId="0" fontId="20" fillId="2" borderId="6" xfId="0" applyFont="1" applyFill="1" applyBorder="1" applyAlignment="1">
      <alignment wrapText="1"/>
    </xf>
    <xf numFmtId="4" fontId="20" fillId="2" borderId="12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20" fillId="2" borderId="6" xfId="0" applyNumberFormat="1" applyFont="1" applyFill="1" applyBorder="1" applyAlignment="1">
      <alignment wrapText="1"/>
    </xf>
    <xf numFmtId="4" fontId="20" fillId="2" borderId="22" xfId="0" applyNumberFormat="1" applyFont="1" applyFill="1" applyBorder="1" applyAlignment="1">
      <alignment wrapText="1"/>
    </xf>
    <xf numFmtId="4" fontId="20" fillId="2" borderId="13" xfId="0" applyNumberFormat="1" applyFont="1" applyFill="1" applyBorder="1" applyAlignment="1">
      <alignment wrapText="1"/>
    </xf>
    <xf numFmtId="0" fontId="19" fillId="0" borderId="8" xfId="0" applyFont="1" applyBorder="1"/>
    <xf numFmtId="0" fontId="21" fillId="4" borderId="43" xfId="0" applyFont="1" applyFill="1" applyBorder="1" applyAlignment="1">
      <alignment horizontal="left" vertical="top" wrapText="1"/>
    </xf>
    <xf numFmtId="0" fontId="19" fillId="0" borderId="8" xfId="0" applyFont="1" applyFill="1" applyBorder="1" applyAlignment="1">
      <alignment wrapText="1"/>
    </xf>
    <xf numFmtId="0" fontId="20" fillId="2" borderId="31" xfId="0" applyFont="1" applyFill="1" applyBorder="1" applyAlignment="1">
      <alignment wrapText="1"/>
    </xf>
    <xf numFmtId="4" fontId="20" fillId="2" borderId="21" xfId="0" applyNumberFormat="1" applyFont="1" applyFill="1" applyBorder="1" applyAlignment="1">
      <alignment wrapText="1"/>
    </xf>
    <xf numFmtId="4" fontId="20" fillId="2" borderId="32" xfId="0" applyNumberFormat="1" applyFont="1" applyFill="1" applyBorder="1" applyAlignment="1">
      <alignment wrapText="1"/>
    </xf>
    <xf numFmtId="0" fontId="19" fillId="0" borderId="30" xfId="0" applyFont="1" applyBorder="1"/>
    <xf numFmtId="0" fontId="19" fillId="0" borderId="8" xfId="0" applyFont="1" applyBorder="1" applyAlignment="1">
      <alignment horizontal="center" vertical="center"/>
    </xf>
    <xf numFmtId="0" fontId="18" fillId="0" borderId="0" xfId="0" applyFont="1" applyAlignment="1">
      <alignment wrapText="1"/>
    </xf>
    <xf numFmtId="0" fontId="18" fillId="4" borderId="42" xfId="0" applyFont="1" applyFill="1" applyBorder="1" applyAlignment="1">
      <alignment horizontal="left" vertical="top" wrapText="1"/>
    </xf>
    <xf numFmtId="49" fontId="18" fillId="2" borderId="3" xfId="0" applyNumberFormat="1" applyFont="1" applyFill="1" applyBorder="1" applyAlignment="1">
      <alignment horizontal="right" wrapText="1"/>
    </xf>
    <xf numFmtId="0" fontId="18" fillId="2" borderId="1" xfId="0" applyFont="1" applyFill="1" applyBorder="1" applyAlignment="1">
      <alignment horizontal="right" wrapText="1"/>
    </xf>
    <xf numFmtId="0" fontId="18" fillId="0" borderId="47" xfId="0" applyFont="1" applyBorder="1" applyAlignment="1">
      <alignment wrapText="1"/>
    </xf>
    <xf numFmtId="0" fontId="18" fillId="0" borderId="8" xfId="0" applyFont="1" applyBorder="1" applyAlignment="1">
      <alignment wrapText="1"/>
    </xf>
    <xf numFmtId="0" fontId="20" fillId="2" borderId="40" xfId="0" applyFont="1" applyFill="1" applyBorder="1" applyAlignment="1">
      <alignment wrapText="1"/>
    </xf>
    <xf numFmtId="0" fontId="20" fillId="2" borderId="21" xfId="0" applyFont="1" applyFill="1" applyBorder="1" applyAlignment="1">
      <alignment wrapText="1"/>
    </xf>
    <xf numFmtId="0" fontId="20" fillId="2" borderId="32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31" xfId="0" applyFont="1" applyFill="1" applyBorder="1" applyAlignment="1">
      <alignment wrapText="1"/>
    </xf>
    <xf numFmtId="49" fontId="1" fillId="0" borderId="3" xfId="0" applyNumberFormat="1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4" fontId="1" fillId="0" borderId="12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4" fontId="22" fillId="0" borderId="1" xfId="0" applyNumberFormat="1" applyFont="1" applyFill="1" applyBorder="1" applyAlignment="1">
      <alignment wrapText="1"/>
    </xf>
    <xf numFmtId="4" fontId="22" fillId="0" borderId="6" xfId="0" applyNumberFormat="1" applyFont="1" applyFill="1" applyBorder="1" applyAlignment="1">
      <alignment wrapText="1"/>
    </xf>
    <xf numFmtId="4" fontId="2" fillId="0" borderId="21" xfId="0" applyNumberFormat="1" applyFont="1" applyFill="1" applyBorder="1" applyAlignment="1">
      <alignment wrapText="1"/>
    </xf>
    <xf numFmtId="4" fontId="22" fillId="0" borderId="21" xfId="0" applyNumberFormat="1" applyFont="1" applyFill="1" applyBorder="1" applyAlignment="1">
      <alignment wrapText="1"/>
    </xf>
    <xf numFmtId="4" fontId="22" fillId="0" borderId="32" xfId="0" applyNumberFormat="1" applyFont="1" applyFill="1" applyBorder="1" applyAlignment="1">
      <alignment wrapText="1"/>
    </xf>
    <xf numFmtId="0" fontId="5" fillId="4" borderId="42" xfId="0" applyFont="1" applyFill="1" applyBorder="1" applyAlignment="1">
      <alignment horizontal="left" vertical="top" wrapText="1"/>
    </xf>
    <xf numFmtId="49" fontId="1" fillId="2" borderId="3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4" fontId="1" fillId="2" borderId="12" xfId="0" applyNumberFormat="1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4" fontId="22" fillId="2" borderId="1" xfId="0" applyNumberFormat="1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4" fontId="22" fillId="2" borderId="6" xfId="0" applyNumberFormat="1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23" fillId="0" borderId="0" xfId="0" applyFont="1" applyAlignment="1">
      <alignment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7" fillId="4" borderId="42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0" fontId="24" fillId="0" borderId="8" xfId="0" applyFont="1" applyBorder="1"/>
    <xf numFmtId="0" fontId="8" fillId="2" borderId="31" xfId="0" applyFont="1" applyFill="1" applyBorder="1" applyAlignment="1">
      <alignment wrapText="1"/>
    </xf>
    <xf numFmtId="0" fontId="18" fillId="2" borderId="8" xfId="0" applyFont="1" applyFill="1" applyBorder="1"/>
    <xf numFmtId="0" fontId="8" fillId="2" borderId="1" xfId="0" applyFont="1" applyFill="1" applyBorder="1" applyAlignment="1">
      <alignment wrapText="1"/>
    </xf>
    <xf numFmtId="0" fontId="24" fillId="0" borderId="8" xfId="0" applyFont="1" applyBorder="1" applyAlignment="1">
      <alignment wrapText="1"/>
    </xf>
    <xf numFmtId="0" fontId="24" fillId="4" borderId="42" xfId="0" applyFont="1" applyFill="1" applyBorder="1" applyAlignment="1">
      <alignment horizontal="left" vertical="top" wrapText="1"/>
    </xf>
    <xf numFmtId="0" fontId="24" fillId="2" borderId="1" xfId="0" applyFont="1" applyFill="1" applyBorder="1" applyAlignment="1">
      <alignment horizontal="right" wrapText="1"/>
    </xf>
    <xf numFmtId="0" fontId="24" fillId="2" borderId="6" xfId="0" applyFont="1" applyFill="1" applyBorder="1" applyAlignment="1">
      <alignment horizontal="right" wrapText="1"/>
    </xf>
    <xf numFmtId="0" fontId="27" fillId="5" borderId="34" xfId="0" applyFont="1" applyFill="1" applyBorder="1" applyAlignment="1">
      <alignment wrapText="1"/>
    </xf>
    <xf numFmtId="0" fontId="27" fillId="5" borderId="35" xfId="0" applyFont="1" applyFill="1" applyBorder="1" applyAlignment="1">
      <alignment wrapText="1"/>
    </xf>
    <xf numFmtId="0" fontId="27" fillId="5" borderId="37" xfId="0" applyFont="1" applyFill="1" applyBorder="1" applyAlignment="1">
      <alignment wrapText="1"/>
    </xf>
    <xf numFmtId="4" fontId="27" fillId="5" borderId="36" xfId="0" applyNumberFormat="1" applyFont="1" applyFill="1" applyBorder="1" applyAlignment="1">
      <alignment wrapText="1"/>
    </xf>
    <xf numFmtId="0" fontId="26" fillId="5" borderId="23" xfId="0" applyFont="1" applyFill="1" applyBorder="1"/>
    <xf numFmtId="0" fontId="24" fillId="2" borderId="8" xfId="0" applyFont="1" applyFill="1" applyBorder="1" applyAlignment="1">
      <alignment wrapText="1"/>
    </xf>
    <xf numFmtId="0" fontId="9" fillId="0" borderId="29" xfId="0" applyFont="1" applyBorder="1" applyAlignment="1">
      <alignment horizontal="right" wrapText="1"/>
    </xf>
    <xf numFmtId="0" fontId="9" fillId="0" borderId="29" xfId="0" applyFont="1" applyBorder="1" applyAlignment="1"/>
    <xf numFmtId="0" fontId="8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2" fillId="2" borderId="4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6" fillId="3" borderId="14" xfId="0" applyFont="1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3" borderId="28" xfId="0" applyFont="1" applyFill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9" fillId="0" borderId="17" xfId="0" applyFont="1" applyBorder="1" applyAlignment="1"/>
    <xf numFmtId="0" fontId="9" fillId="0" borderId="7" xfId="0" applyFont="1" applyBorder="1" applyAlignment="1"/>
    <xf numFmtId="0" fontId="10" fillId="0" borderId="44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26" fillId="5" borderId="14" xfId="0" applyFont="1" applyFill="1" applyBorder="1" applyAlignment="1">
      <alignment horizontal="center" vertical="center"/>
    </xf>
    <xf numFmtId="0" fontId="26" fillId="5" borderId="15" xfId="0" applyFont="1" applyFill="1" applyBorder="1" applyAlignment="1"/>
    <xf numFmtId="0" fontId="26" fillId="5" borderId="16" xfId="0" applyFont="1" applyFill="1" applyBorder="1" applyAlignment="1"/>
    <xf numFmtId="0" fontId="8" fillId="2" borderId="45" xfId="0" applyFont="1" applyFill="1" applyBorder="1" applyAlignment="1">
      <alignment wrapText="1"/>
    </xf>
    <xf numFmtId="0" fontId="9" fillId="0" borderId="49" xfId="0" applyFont="1" applyBorder="1" applyAlignment="1">
      <alignment wrapText="1"/>
    </xf>
    <xf numFmtId="0" fontId="10" fillId="2" borderId="17" xfId="0" applyFont="1" applyFill="1" applyBorder="1" applyAlignment="1">
      <alignment horizontal="center" vertical="center" wrapText="1"/>
    </xf>
    <xf numFmtId="0" fontId="10" fillId="0" borderId="29" xfId="0" applyFont="1" applyBorder="1" applyAlignment="1">
      <alignment wrapText="1"/>
    </xf>
    <xf numFmtId="0" fontId="16" fillId="0" borderId="25" xfId="0" applyFont="1" applyBorder="1" applyAlignment="1">
      <alignment wrapText="1"/>
    </xf>
    <xf numFmtId="0" fontId="16" fillId="0" borderId="26" xfId="0" applyFont="1" applyBorder="1" applyAlignment="1">
      <alignment wrapText="1"/>
    </xf>
    <xf numFmtId="0" fontId="10" fillId="0" borderId="26" xfId="11" applyNumberFormat="1" applyFont="1" applyBorder="1" applyAlignment="1" applyProtection="1">
      <alignment horizontal="center" vertical="center" wrapText="1"/>
    </xf>
    <xf numFmtId="0" fontId="10" fillId="0" borderId="10" xfId="11" applyFont="1" applyBorder="1" applyAlignment="1">
      <alignment horizontal="center" vertical="center" wrapText="1"/>
    </xf>
    <xf numFmtId="0" fontId="10" fillId="0" borderId="41" xfId="6" applyNumberFormat="1" applyFont="1" applyBorder="1" applyAlignment="1" applyProtection="1">
      <alignment horizontal="center" vertical="center" wrapText="1"/>
    </xf>
    <xf numFmtId="0" fontId="10" fillId="0" borderId="11" xfId="6" applyFont="1" applyBorder="1" applyAlignment="1">
      <alignment horizontal="center" vertical="center" wrapText="1"/>
    </xf>
    <xf numFmtId="0" fontId="10" fillId="0" borderId="38" xfId="7" applyNumberFormat="1" applyFont="1" applyBorder="1" applyAlignment="1" applyProtection="1">
      <alignment horizontal="center" vertical="center" wrapText="1"/>
    </xf>
    <xf numFmtId="0" fontId="10" fillId="0" borderId="39" xfId="7" applyFont="1" applyBorder="1" applyAlignment="1">
      <alignment horizontal="center" vertical="center" wrapText="1"/>
    </xf>
    <xf numFmtId="0" fontId="10" fillId="0" borderId="25" xfId="8" applyNumberFormat="1" applyFont="1" applyBorder="1" applyAlignment="1" applyProtection="1">
      <alignment horizontal="center" vertical="center" wrapText="1"/>
    </xf>
    <xf numFmtId="0" fontId="10" fillId="0" borderId="27" xfId="8" applyFont="1" applyBorder="1" applyAlignment="1">
      <alignment horizontal="center" vertical="center" wrapText="1"/>
    </xf>
    <xf numFmtId="0" fontId="10" fillId="0" borderId="25" xfId="10" applyNumberFormat="1" applyFont="1" applyBorder="1" applyAlignment="1" applyProtection="1">
      <alignment horizontal="center" vertical="center" wrapText="1"/>
    </xf>
    <xf numFmtId="0" fontId="10" fillId="0" borderId="27" xfId="10" applyFont="1" applyBorder="1" applyAlignment="1">
      <alignment horizontal="center" vertical="center" wrapText="1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31" fillId="0" borderId="0" xfId="0" applyFont="1" applyAlignment="1">
      <alignment horizontal="center" vertical="center"/>
    </xf>
    <xf numFmtId="0" fontId="32" fillId="0" borderId="1" xfId="0" applyFont="1" applyBorder="1" applyAlignment="1">
      <alignment horizont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wrapText="1"/>
    </xf>
    <xf numFmtId="4" fontId="33" fillId="0" borderId="1" xfId="0" applyNumberFormat="1" applyFont="1" applyBorder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32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2" fillId="0" borderId="50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3" fillId="0" borderId="50" xfId="0" applyFont="1" applyBorder="1" applyAlignment="1">
      <alignment horizontal="justify" wrapText="1"/>
    </xf>
    <xf numFmtId="0" fontId="33" fillId="0" borderId="4" xfId="0" applyFont="1" applyBorder="1" applyAlignment="1">
      <alignment horizontal="justify" wrapText="1"/>
    </xf>
    <xf numFmtId="0" fontId="33" fillId="0" borderId="3" xfId="0" applyFont="1" applyBorder="1" applyAlignment="1">
      <alignment horizontal="justify" wrapText="1"/>
    </xf>
    <xf numFmtId="0" fontId="33" fillId="0" borderId="1" xfId="0" applyFont="1" applyBorder="1" applyAlignment="1">
      <alignment horizontal="center" vertical="center"/>
    </xf>
    <xf numFmtId="4" fontId="33" fillId="0" borderId="1" xfId="0" applyNumberFormat="1" applyFont="1" applyBorder="1" applyAlignment="1">
      <alignment horizontal="center" vertical="center"/>
    </xf>
    <xf numFmtId="0" fontId="35" fillId="0" borderId="50" xfId="28" applyNumberFormat="1" applyFont="1" applyBorder="1" applyAlignment="1" applyProtection="1">
      <alignment horizontal="justify" wrapText="1"/>
    </xf>
    <xf numFmtId="0" fontId="35" fillId="0" borderId="4" xfId="28" applyNumberFormat="1" applyFont="1" applyBorder="1" applyAlignment="1" applyProtection="1">
      <alignment horizontal="justify" wrapText="1"/>
    </xf>
    <xf numFmtId="0" fontId="35" fillId="0" borderId="3" xfId="28" applyNumberFormat="1" applyFont="1" applyBorder="1" applyAlignment="1" applyProtection="1">
      <alignment horizontal="justify" wrapText="1"/>
    </xf>
    <xf numFmtId="0" fontId="35" fillId="0" borderId="50" xfId="28" applyNumberFormat="1" applyFont="1" applyBorder="1" applyAlignment="1" applyProtection="1">
      <alignment horizontal="left" wrapText="1"/>
    </xf>
    <xf numFmtId="0" fontId="35" fillId="0" borderId="4" xfId="28" applyNumberFormat="1" applyFont="1" applyBorder="1" applyAlignment="1" applyProtection="1">
      <alignment horizontal="left" wrapText="1"/>
    </xf>
    <xf numFmtId="0" fontId="35" fillId="0" borderId="3" xfId="28" applyNumberFormat="1" applyFont="1" applyBorder="1" applyAlignment="1" applyProtection="1">
      <alignment horizontal="left" wrapText="1"/>
    </xf>
    <xf numFmtId="0" fontId="33" fillId="0" borderId="50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5" fillId="0" borderId="50" xfId="0" applyFont="1" applyFill="1" applyBorder="1" applyAlignment="1">
      <alignment horizontal="left" vertical="center" wrapText="1"/>
    </xf>
    <xf numFmtId="0" fontId="35" fillId="0" borderId="4" xfId="0" applyFont="1" applyFill="1" applyBorder="1" applyAlignment="1">
      <alignment horizontal="left" vertical="center" wrapText="1"/>
    </xf>
    <xf numFmtId="0" fontId="35" fillId="0" borderId="3" xfId="0" applyFont="1" applyFill="1" applyBorder="1" applyAlignment="1">
      <alignment horizontal="left" vertical="center" wrapText="1"/>
    </xf>
    <xf numFmtId="0" fontId="35" fillId="0" borderId="50" xfId="0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6" fillId="0" borderId="50" xfId="28" applyNumberFormat="1" applyFont="1" applyBorder="1" applyAlignment="1" applyProtection="1">
      <alignment horizontal="justify" wrapText="1"/>
    </xf>
    <xf numFmtId="0" fontId="36" fillId="0" borderId="4" xfId="28" applyNumberFormat="1" applyFont="1" applyBorder="1" applyAlignment="1" applyProtection="1">
      <alignment horizontal="justify" wrapText="1"/>
    </xf>
    <xf numFmtId="0" fontId="36" fillId="0" borderId="3" xfId="28" applyNumberFormat="1" applyFont="1" applyBorder="1" applyAlignment="1" applyProtection="1">
      <alignment horizontal="justify" wrapText="1"/>
    </xf>
    <xf numFmtId="4" fontId="32" fillId="0" borderId="1" xfId="0" applyNumberFormat="1" applyFont="1" applyBorder="1" applyAlignment="1">
      <alignment horizontal="center" vertical="center"/>
    </xf>
  </cellXfs>
  <cellStyles count="29">
    <cellStyle name="xl22" xfId="4"/>
    <cellStyle name="xl25" xfId="5"/>
    <cellStyle name="xl27" xfId="6"/>
    <cellStyle name="xl28" xfId="7"/>
    <cellStyle name="xl29" xfId="8"/>
    <cellStyle name="xl30" xfId="9"/>
    <cellStyle name="xl31" xfId="10"/>
    <cellStyle name="xl32" xfId="11"/>
    <cellStyle name="xl33" xfId="28"/>
    <cellStyle name="xl34" xfId="12"/>
    <cellStyle name="xl35" xfId="13"/>
    <cellStyle name="xl36" xfId="14"/>
    <cellStyle name="xl37" xfId="15"/>
    <cellStyle name="xl39" xfId="16"/>
    <cellStyle name="xl43" xfId="17"/>
    <cellStyle name="xl44" xfId="18"/>
    <cellStyle name="xl45" xfId="19"/>
    <cellStyle name="xl46" xfId="20"/>
    <cellStyle name="xl47" xfId="21"/>
    <cellStyle name="xl48" xfId="22"/>
    <cellStyle name="xl49" xfId="23"/>
    <cellStyle name="xl50" xfId="24"/>
    <cellStyle name="xl51" xfId="25"/>
    <cellStyle name="xl52" xfId="26"/>
    <cellStyle name="xl53" xfId="27"/>
    <cellStyle name="xl57" xfId="1"/>
    <cellStyle name="xl58" xfId="2"/>
    <cellStyle name="xl59" xfId="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8"/>
  <sheetViews>
    <sheetView tabSelected="1" zoomScale="70" zoomScaleNormal="70" workbookViewId="0">
      <selection activeCell="N11" sqref="N11"/>
    </sheetView>
  </sheetViews>
  <sheetFormatPr defaultRowHeight="15" x14ac:dyDescent="0.25"/>
  <cols>
    <col min="1" max="1" width="5.7109375" customWidth="1"/>
    <col min="2" max="2" width="33.140625" style="1" customWidth="1"/>
    <col min="3" max="3" width="5.28515625" style="1" customWidth="1"/>
    <col min="4" max="4" width="12.140625" style="1" customWidth="1"/>
    <col min="5" max="5" width="8.42578125" style="1" customWidth="1"/>
    <col min="6" max="6" width="11.7109375" style="1" bestFit="1" customWidth="1"/>
    <col min="7" max="7" width="9.7109375" style="1" bestFit="1" customWidth="1"/>
    <col min="8" max="8" width="16.28515625" style="2" customWidth="1"/>
    <col min="9" max="9" width="13.42578125" style="2" customWidth="1"/>
    <col min="10" max="10" width="14.28515625" style="3" bestFit="1" customWidth="1"/>
    <col min="11" max="11" width="17.140625" style="3" customWidth="1"/>
    <col min="12" max="12" width="15.140625" style="3" customWidth="1"/>
    <col min="13" max="13" width="13.140625" style="3" customWidth="1"/>
    <col min="14" max="14" width="27.7109375" style="3" bestFit="1" customWidth="1"/>
    <col min="15" max="15" width="26.28515625" style="3" bestFit="1" customWidth="1"/>
    <col min="16" max="16" width="14" style="3" customWidth="1"/>
    <col min="17" max="17" width="13.5703125" style="3" customWidth="1"/>
    <col min="18" max="18" width="14" style="3" customWidth="1"/>
    <col min="19" max="19" width="15.5703125" style="3" customWidth="1"/>
    <col min="20" max="20" width="24.7109375" customWidth="1"/>
  </cols>
  <sheetData>
    <row r="2" spans="1:20" ht="24" customHeight="1" x14ac:dyDescent="0.25">
      <c r="A2" s="23"/>
      <c r="B2" s="185" t="s">
        <v>96</v>
      </c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23"/>
    </row>
    <row r="3" spans="1:20" ht="30.6" customHeight="1" x14ac:dyDescent="0.25">
      <c r="A3" s="187"/>
      <c r="B3" s="187"/>
      <c r="C3" s="188"/>
      <c r="D3" s="189" t="s">
        <v>100</v>
      </c>
      <c r="E3" s="189"/>
      <c r="F3" s="188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</row>
    <row r="4" spans="1:20" ht="30.6" customHeight="1" x14ac:dyDescent="0.25">
      <c r="A4" s="191" t="s">
        <v>101</v>
      </c>
      <c r="B4" s="191"/>
      <c r="C4" s="191"/>
      <c r="D4" s="192" t="s">
        <v>102</v>
      </c>
      <c r="E4" s="192"/>
      <c r="F4" s="192" t="s">
        <v>141</v>
      </c>
      <c r="G4" s="192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1:20" ht="30.6" customHeight="1" x14ac:dyDescent="0.25">
      <c r="A5" s="193" t="s">
        <v>103</v>
      </c>
      <c r="B5" s="193"/>
      <c r="C5" s="193"/>
      <c r="D5" s="194">
        <v>2852167.4</v>
      </c>
      <c r="E5" s="194"/>
      <c r="F5" s="194">
        <v>4544184.05</v>
      </c>
      <c r="G5" s="194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</row>
    <row r="6" spans="1:20" ht="30.6" customHeight="1" x14ac:dyDescent="0.25">
      <c r="B6" s="195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</row>
    <row r="7" spans="1:20" ht="30.6" customHeight="1" x14ac:dyDescent="0.25">
      <c r="A7" s="196"/>
      <c r="B7" s="196"/>
      <c r="C7" s="196"/>
      <c r="D7" s="197"/>
      <c r="E7" s="197"/>
      <c r="F7" s="197"/>
      <c r="G7" s="197"/>
      <c r="H7" s="198"/>
      <c r="I7" s="198"/>
      <c r="J7" s="199"/>
      <c r="K7" s="199"/>
      <c r="L7" s="199"/>
      <c r="M7" s="199"/>
      <c r="N7" s="188" t="s">
        <v>100</v>
      </c>
      <c r="O7" s="199"/>
      <c r="P7" s="190"/>
      <c r="Q7" s="190"/>
      <c r="R7" s="190"/>
      <c r="S7" s="190"/>
    </row>
    <row r="8" spans="1:20" ht="30.6" customHeight="1" x14ac:dyDescent="0.25">
      <c r="A8" s="200" t="s">
        <v>104</v>
      </c>
      <c r="B8" s="201"/>
      <c r="C8" s="201"/>
      <c r="D8" s="201"/>
      <c r="E8" s="201"/>
      <c r="F8" s="201"/>
      <c r="G8" s="201"/>
      <c r="H8" s="201"/>
      <c r="I8" s="202"/>
      <c r="J8" s="203" t="s">
        <v>105</v>
      </c>
      <c r="K8" s="203"/>
      <c r="L8" s="203"/>
      <c r="M8" s="203"/>
      <c r="N8" s="204" t="s">
        <v>106</v>
      </c>
      <c r="O8" s="204" t="s">
        <v>107</v>
      </c>
      <c r="P8" s="190"/>
      <c r="Q8" s="190"/>
      <c r="R8" s="190"/>
      <c r="S8" s="190"/>
    </row>
    <row r="9" spans="1:20" ht="30.6" customHeight="1" x14ac:dyDescent="0.25">
      <c r="A9" s="205" t="s">
        <v>108</v>
      </c>
      <c r="B9" s="206"/>
      <c r="C9" s="206"/>
      <c r="D9" s="206"/>
      <c r="E9" s="206"/>
      <c r="F9" s="206"/>
      <c r="G9" s="206"/>
      <c r="H9" s="206"/>
      <c r="I9" s="207"/>
      <c r="J9" s="208" t="s">
        <v>109</v>
      </c>
      <c r="K9" s="208"/>
      <c r="L9" s="208"/>
      <c r="M9" s="208"/>
      <c r="N9" s="209">
        <f>N10</f>
        <v>16690000</v>
      </c>
      <c r="O9" s="209">
        <f>O10</f>
        <v>17903946.140000001</v>
      </c>
      <c r="P9" s="190"/>
      <c r="Q9" s="190"/>
      <c r="R9" s="190"/>
      <c r="S9" s="190"/>
    </row>
    <row r="10" spans="1:20" ht="30.6" customHeight="1" x14ac:dyDescent="0.25">
      <c r="A10" s="210" t="s">
        <v>110</v>
      </c>
      <c r="B10" s="211"/>
      <c r="C10" s="211"/>
      <c r="D10" s="211"/>
      <c r="E10" s="211"/>
      <c r="F10" s="211"/>
      <c r="G10" s="211"/>
      <c r="H10" s="211"/>
      <c r="I10" s="212"/>
      <c r="J10" s="208" t="s">
        <v>111</v>
      </c>
      <c r="K10" s="208"/>
      <c r="L10" s="208"/>
      <c r="M10" s="208"/>
      <c r="N10" s="209">
        <f>N11</f>
        <v>16690000</v>
      </c>
      <c r="O10" s="209">
        <f>O11</f>
        <v>17903946.140000001</v>
      </c>
      <c r="P10" s="190"/>
      <c r="Q10" s="190"/>
      <c r="R10" s="190"/>
      <c r="S10" s="190"/>
    </row>
    <row r="11" spans="1:20" ht="30.6" customHeight="1" x14ac:dyDescent="0.25">
      <c r="A11" s="210" t="s">
        <v>112</v>
      </c>
      <c r="B11" s="211"/>
      <c r="C11" s="211"/>
      <c r="D11" s="211"/>
      <c r="E11" s="211"/>
      <c r="F11" s="211"/>
      <c r="G11" s="211"/>
      <c r="H11" s="211"/>
      <c r="I11" s="212"/>
      <c r="J11" s="208" t="s">
        <v>113</v>
      </c>
      <c r="K11" s="208"/>
      <c r="L11" s="208"/>
      <c r="M11" s="208"/>
      <c r="N11" s="209">
        <f>N12+N14+N16+N18</f>
        <v>16690000</v>
      </c>
      <c r="O11" s="209">
        <f>O12+O14+O16+O18</f>
        <v>17903946.140000001</v>
      </c>
      <c r="P11" s="190"/>
      <c r="Q11" s="190"/>
      <c r="R11" s="190"/>
      <c r="S11" s="190"/>
    </row>
    <row r="12" spans="1:20" ht="30.6" customHeight="1" x14ac:dyDescent="0.25">
      <c r="A12" s="210" t="s">
        <v>114</v>
      </c>
      <c r="B12" s="211"/>
      <c r="C12" s="211"/>
      <c r="D12" s="211"/>
      <c r="E12" s="211"/>
      <c r="F12" s="211"/>
      <c r="G12" s="211"/>
      <c r="H12" s="211"/>
      <c r="I12" s="212"/>
      <c r="J12" s="208" t="s">
        <v>115</v>
      </c>
      <c r="K12" s="208"/>
      <c r="L12" s="208"/>
      <c r="M12" s="208"/>
      <c r="N12" s="209">
        <f>N13</f>
        <v>8705000</v>
      </c>
      <c r="O12" s="209">
        <f>O13</f>
        <v>9249818.3300000001</v>
      </c>
      <c r="P12" s="190"/>
      <c r="Q12" s="190"/>
      <c r="R12" s="190"/>
      <c r="S12" s="190"/>
    </row>
    <row r="13" spans="1:20" ht="30.6" customHeight="1" x14ac:dyDescent="0.25">
      <c r="A13" s="210" t="s">
        <v>116</v>
      </c>
      <c r="B13" s="211"/>
      <c r="C13" s="211"/>
      <c r="D13" s="211"/>
      <c r="E13" s="211"/>
      <c r="F13" s="211"/>
      <c r="G13" s="211"/>
      <c r="H13" s="211"/>
      <c r="I13" s="212"/>
      <c r="J13" s="208" t="s">
        <v>117</v>
      </c>
      <c r="K13" s="208"/>
      <c r="L13" s="208"/>
      <c r="M13" s="208"/>
      <c r="N13" s="209">
        <v>8705000</v>
      </c>
      <c r="O13" s="209">
        <v>9249818.3300000001</v>
      </c>
      <c r="P13" s="190"/>
      <c r="Q13" s="190"/>
      <c r="R13" s="190"/>
      <c r="S13" s="190"/>
    </row>
    <row r="14" spans="1:20" ht="30.6" customHeight="1" x14ac:dyDescent="0.25">
      <c r="A14" s="210" t="s">
        <v>118</v>
      </c>
      <c r="B14" s="211"/>
      <c r="C14" s="211"/>
      <c r="D14" s="211"/>
      <c r="E14" s="211"/>
      <c r="F14" s="211"/>
      <c r="G14" s="211"/>
      <c r="H14" s="211"/>
      <c r="I14" s="212"/>
      <c r="J14" s="208" t="s">
        <v>119</v>
      </c>
      <c r="K14" s="208"/>
      <c r="L14" s="208"/>
      <c r="M14" s="208"/>
      <c r="N14" s="209">
        <f>N15</f>
        <v>41000</v>
      </c>
      <c r="O14" s="209">
        <f>O15</f>
        <v>53444.21</v>
      </c>
      <c r="P14" s="190"/>
      <c r="Q14" s="190"/>
      <c r="R14" s="190"/>
      <c r="S14" s="190"/>
    </row>
    <row r="15" spans="1:20" ht="30.6" customHeight="1" x14ac:dyDescent="0.25">
      <c r="A15" s="210" t="s">
        <v>120</v>
      </c>
      <c r="B15" s="211"/>
      <c r="C15" s="211"/>
      <c r="D15" s="211"/>
      <c r="E15" s="211"/>
      <c r="F15" s="211"/>
      <c r="G15" s="211"/>
      <c r="H15" s="211"/>
      <c r="I15" s="212"/>
      <c r="J15" s="208" t="s">
        <v>121</v>
      </c>
      <c r="K15" s="208"/>
      <c r="L15" s="208"/>
      <c r="M15" s="208"/>
      <c r="N15" s="209">
        <v>41000</v>
      </c>
      <c r="O15" s="209">
        <v>53444.21</v>
      </c>
      <c r="P15" s="190"/>
      <c r="Q15" s="190"/>
      <c r="R15" s="190"/>
      <c r="S15" s="190"/>
    </row>
    <row r="16" spans="1:20" ht="30.6" customHeight="1" x14ac:dyDescent="0.25">
      <c r="A16" s="210" t="s">
        <v>122</v>
      </c>
      <c r="B16" s="211"/>
      <c r="C16" s="211"/>
      <c r="D16" s="211"/>
      <c r="E16" s="211"/>
      <c r="F16" s="211"/>
      <c r="G16" s="211"/>
      <c r="H16" s="211"/>
      <c r="I16" s="212"/>
      <c r="J16" s="208" t="s">
        <v>123</v>
      </c>
      <c r="K16" s="208"/>
      <c r="L16" s="208"/>
      <c r="M16" s="208"/>
      <c r="N16" s="209">
        <f>N17</f>
        <v>9027000</v>
      </c>
      <c r="O16" s="209">
        <f>O17</f>
        <v>9607514.2599999998</v>
      </c>
      <c r="P16" s="190"/>
      <c r="Q16" s="190"/>
      <c r="R16" s="190"/>
      <c r="S16" s="190"/>
    </row>
    <row r="17" spans="1:20" ht="30.6" customHeight="1" x14ac:dyDescent="0.25">
      <c r="A17" s="210" t="s">
        <v>124</v>
      </c>
      <c r="B17" s="211"/>
      <c r="C17" s="211"/>
      <c r="D17" s="211"/>
      <c r="E17" s="211"/>
      <c r="F17" s="211"/>
      <c r="G17" s="211"/>
      <c r="H17" s="211"/>
      <c r="I17" s="212"/>
      <c r="J17" s="208" t="s">
        <v>125</v>
      </c>
      <c r="K17" s="208"/>
      <c r="L17" s="208"/>
      <c r="M17" s="208"/>
      <c r="N17" s="209">
        <v>9027000</v>
      </c>
      <c r="O17" s="209">
        <v>9607514.2599999998</v>
      </c>
      <c r="P17" s="190"/>
      <c r="Q17" s="190"/>
      <c r="R17" s="190"/>
      <c r="S17" s="190"/>
    </row>
    <row r="18" spans="1:20" ht="30.6" customHeight="1" x14ac:dyDescent="0.25">
      <c r="A18" s="210" t="s">
        <v>126</v>
      </c>
      <c r="B18" s="211"/>
      <c r="C18" s="211"/>
      <c r="D18" s="211"/>
      <c r="E18" s="211"/>
      <c r="F18" s="211"/>
      <c r="G18" s="211"/>
      <c r="H18" s="211"/>
      <c r="I18" s="212"/>
      <c r="J18" s="208" t="s">
        <v>127</v>
      </c>
      <c r="K18" s="208"/>
      <c r="L18" s="208"/>
      <c r="M18" s="208"/>
      <c r="N18" s="209">
        <f>N19</f>
        <v>-1083000</v>
      </c>
      <c r="O18" s="209">
        <f>O19</f>
        <v>-1006830.66</v>
      </c>
      <c r="P18" s="190"/>
      <c r="Q18" s="190"/>
      <c r="R18" s="190"/>
      <c r="S18" s="190"/>
    </row>
    <row r="19" spans="1:20" ht="30.6" customHeight="1" x14ac:dyDescent="0.25">
      <c r="A19" s="210" t="s">
        <v>128</v>
      </c>
      <c r="B19" s="211"/>
      <c r="C19" s="211"/>
      <c r="D19" s="211"/>
      <c r="E19" s="211"/>
      <c r="F19" s="211"/>
      <c r="G19" s="211"/>
      <c r="H19" s="211"/>
      <c r="I19" s="212"/>
      <c r="J19" s="208" t="s">
        <v>129</v>
      </c>
      <c r="K19" s="208"/>
      <c r="L19" s="208"/>
      <c r="M19" s="208"/>
      <c r="N19" s="209">
        <v>-1083000</v>
      </c>
      <c r="O19" s="209">
        <v>-1006830.66</v>
      </c>
      <c r="P19" s="190"/>
      <c r="Q19" s="190"/>
      <c r="R19" s="190"/>
      <c r="S19" s="190"/>
    </row>
    <row r="20" spans="1:20" ht="30.6" customHeight="1" x14ac:dyDescent="0.25">
      <c r="A20" s="213" t="s">
        <v>130</v>
      </c>
      <c r="B20" s="214"/>
      <c r="C20" s="214"/>
      <c r="D20" s="214"/>
      <c r="E20" s="214"/>
      <c r="F20" s="214"/>
      <c r="G20" s="214"/>
      <c r="H20" s="214"/>
      <c r="I20" s="215"/>
      <c r="J20" s="216" t="s">
        <v>131</v>
      </c>
      <c r="K20" s="217"/>
      <c r="L20" s="217"/>
      <c r="M20" s="218"/>
      <c r="N20" s="209">
        <f t="shared" ref="N20:O23" si="0">N21</f>
        <v>5652172</v>
      </c>
      <c r="O20" s="209">
        <f t="shared" si="0"/>
        <v>5223473.04</v>
      </c>
      <c r="P20" s="190"/>
      <c r="Q20" s="190"/>
      <c r="R20" s="190"/>
      <c r="S20" s="190"/>
    </row>
    <row r="21" spans="1:20" ht="30.6" customHeight="1" x14ac:dyDescent="0.25">
      <c r="A21" s="213" t="s">
        <v>132</v>
      </c>
      <c r="B21" s="214"/>
      <c r="C21" s="214"/>
      <c r="D21" s="214"/>
      <c r="E21" s="214"/>
      <c r="F21" s="214"/>
      <c r="G21" s="214"/>
      <c r="H21" s="214"/>
      <c r="I21" s="215"/>
      <c r="J21" s="216" t="s">
        <v>133</v>
      </c>
      <c r="K21" s="217"/>
      <c r="L21" s="217"/>
      <c r="M21" s="218"/>
      <c r="N21" s="209">
        <f t="shared" si="0"/>
        <v>5652172</v>
      </c>
      <c r="O21" s="209">
        <f t="shared" si="0"/>
        <v>5223473.04</v>
      </c>
      <c r="P21" s="190"/>
      <c r="Q21" s="190"/>
      <c r="R21" s="190"/>
      <c r="S21" s="190"/>
    </row>
    <row r="22" spans="1:20" ht="30.6" customHeight="1" x14ac:dyDescent="0.25">
      <c r="A22" s="213" t="s">
        <v>134</v>
      </c>
      <c r="B22" s="214"/>
      <c r="C22" s="214"/>
      <c r="D22" s="214"/>
      <c r="E22" s="214"/>
      <c r="F22" s="214"/>
      <c r="G22" s="214"/>
      <c r="H22" s="214"/>
      <c r="I22" s="215"/>
      <c r="J22" s="216" t="s">
        <v>135</v>
      </c>
      <c r="K22" s="217"/>
      <c r="L22" s="217"/>
      <c r="M22" s="218"/>
      <c r="N22" s="209">
        <f t="shared" si="0"/>
        <v>5652172</v>
      </c>
      <c r="O22" s="209">
        <f t="shared" si="0"/>
        <v>5223473.04</v>
      </c>
      <c r="P22" s="190"/>
      <c r="Q22" s="190"/>
      <c r="R22" s="190"/>
      <c r="S22" s="190"/>
    </row>
    <row r="23" spans="1:20" ht="60" customHeight="1" x14ac:dyDescent="0.25">
      <c r="A23" s="219" t="s">
        <v>136</v>
      </c>
      <c r="B23" s="220"/>
      <c r="C23" s="220"/>
      <c r="D23" s="220"/>
      <c r="E23" s="220"/>
      <c r="F23" s="220"/>
      <c r="G23" s="220"/>
      <c r="H23" s="220"/>
      <c r="I23" s="221"/>
      <c r="J23" s="222" t="s">
        <v>137</v>
      </c>
      <c r="K23" s="223"/>
      <c r="L23" s="223"/>
      <c r="M23" s="224"/>
      <c r="N23" s="209">
        <f t="shared" si="0"/>
        <v>5652172</v>
      </c>
      <c r="O23" s="209">
        <f t="shared" si="0"/>
        <v>5223473.04</v>
      </c>
      <c r="P23" s="190"/>
      <c r="Q23" s="190"/>
      <c r="R23" s="190"/>
      <c r="S23" s="190"/>
    </row>
    <row r="24" spans="1:20" ht="49.5" customHeight="1" x14ac:dyDescent="0.25">
      <c r="A24" s="219" t="s">
        <v>138</v>
      </c>
      <c r="B24" s="220"/>
      <c r="C24" s="220"/>
      <c r="D24" s="220"/>
      <c r="E24" s="220"/>
      <c r="F24" s="220"/>
      <c r="G24" s="220"/>
      <c r="H24" s="220"/>
      <c r="I24" s="221"/>
      <c r="J24" s="222" t="s">
        <v>139</v>
      </c>
      <c r="K24" s="223"/>
      <c r="L24" s="223"/>
      <c r="M24" s="224"/>
      <c r="N24" s="209">
        <v>5652172</v>
      </c>
      <c r="O24" s="209">
        <v>5223473.04</v>
      </c>
      <c r="P24" s="190"/>
      <c r="Q24" s="190"/>
      <c r="R24" s="190"/>
      <c r="S24" s="190"/>
    </row>
    <row r="25" spans="1:20" ht="30.6" customHeight="1" x14ac:dyDescent="0.25">
      <c r="A25" s="225" t="s">
        <v>140</v>
      </c>
      <c r="B25" s="226"/>
      <c r="C25" s="226"/>
      <c r="D25" s="226"/>
      <c r="E25" s="226"/>
      <c r="F25" s="226"/>
      <c r="G25" s="226"/>
      <c r="H25" s="226"/>
      <c r="I25" s="227"/>
      <c r="J25" s="208"/>
      <c r="K25" s="208"/>
      <c r="L25" s="208"/>
      <c r="M25" s="208"/>
      <c r="N25" s="228">
        <f>N9+N20</f>
        <v>22342172</v>
      </c>
      <c r="O25" s="228">
        <f>O9+O20</f>
        <v>23127419.18</v>
      </c>
      <c r="P25" s="190"/>
      <c r="Q25" s="190"/>
      <c r="R25" s="190"/>
      <c r="S25" s="190"/>
    </row>
    <row r="26" spans="1:20" ht="13.9" customHeight="1" x14ac:dyDescent="0.25">
      <c r="A26" s="23"/>
      <c r="B26" s="58"/>
      <c r="C26" s="72"/>
      <c r="D26" s="72"/>
      <c r="E26" s="72"/>
      <c r="F26" s="72"/>
      <c r="G26" s="72"/>
      <c r="H26" s="72"/>
      <c r="I26" s="72"/>
      <c r="J26" s="72"/>
      <c r="K26" s="73"/>
      <c r="L26" s="73"/>
      <c r="M26" s="73"/>
      <c r="N26" s="73"/>
      <c r="O26" s="73"/>
      <c r="P26" s="73"/>
      <c r="Q26" s="72"/>
      <c r="R26" s="72"/>
      <c r="S26" s="72"/>
      <c r="T26" s="23"/>
    </row>
    <row r="27" spans="1:20" ht="17.45" customHeight="1" thickBot="1" x14ac:dyDescent="0.3">
      <c r="A27" s="23"/>
      <c r="B27" s="144" t="s">
        <v>12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23"/>
    </row>
    <row r="28" spans="1:20" s="3" customFormat="1" ht="32.450000000000003" customHeight="1" x14ac:dyDescent="0.25">
      <c r="A28" s="161" t="s">
        <v>14</v>
      </c>
      <c r="B28" s="171" t="s">
        <v>47</v>
      </c>
      <c r="C28" s="177" t="s">
        <v>25</v>
      </c>
      <c r="D28" s="179" t="s">
        <v>6</v>
      </c>
      <c r="E28" s="181" t="s">
        <v>0</v>
      </c>
      <c r="F28" s="183" t="s">
        <v>23</v>
      </c>
      <c r="G28" s="175" t="s">
        <v>13</v>
      </c>
      <c r="H28" s="163" t="s">
        <v>36</v>
      </c>
      <c r="I28" s="173"/>
      <c r="J28" s="173"/>
      <c r="K28" s="174"/>
      <c r="L28" s="163" t="s">
        <v>37</v>
      </c>
      <c r="M28" s="164"/>
      <c r="N28" s="164"/>
      <c r="O28" s="165"/>
      <c r="P28" s="163" t="s">
        <v>38</v>
      </c>
      <c r="Q28" s="164"/>
      <c r="R28" s="164"/>
      <c r="S28" s="165"/>
      <c r="T28" s="148" t="s">
        <v>7</v>
      </c>
    </row>
    <row r="29" spans="1:20" s="3" customFormat="1" ht="34.15" customHeight="1" thickBot="1" x14ac:dyDescent="0.3">
      <c r="A29" s="162"/>
      <c r="B29" s="172"/>
      <c r="C29" s="178"/>
      <c r="D29" s="180"/>
      <c r="E29" s="182"/>
      <c r="F29" s="184"/>
      <c r="G29" s="176"/>
      <c r="H29" s="24" t="s">
        <v>11</v>
      </c>
      <c r="I29" s="25" t="s">
        <v>8</v>
      </c>
      <c r="J29" s="25" t="s">
        <v>9</v>
      </c>
      <c r="K29" s="26" t="s">
        <v>10</v>
      </c>
      <c r="L29" s="24" t="s">
        <v>11</v>
      </c>
      <c r="M29" s="25" t="s">
        <v>8</v>
      </c>
      <c r="N29" s="25" t="s">
        <v>9</v>
      </c>
      <c r="O29" s="26" t="s">
        <v>10</v>
      </c>
      <c r="P29" s="24" t="s">
        <v>11</v>
      </c>
      <c r="Q29" s="25" t="s">
        <v>8</v>
      </c>
      <c r="R29" s="25" t="s">
        <v>9</v>
      </c>
      <c r="S29" s="26" t="s">
        <v>10</v>
      </c>
      <c r="T29" s="149"/>
    </row>
    <row r="30" spans="1:20" s="3" customFormat="1" ht="15.6" customHeight="1" x14ac:dyDescent="0.25">
      <c r="A30" s="27">
        <v>1</v>
      </c>
      <c r="B30" s="28">
        <v>2</v>
      </c>
      <c r="C30" s="59">
        <v>3</v>
      </c>
      <c r="D30" s="60">
        <v>4</v>
      </c>
      <c r="E30" s="61">
        <v>5</v>
      </c>
      <c r="F30" s="62">
        <v>6</v>
      </c>
      <c r="G30" s="63">
        <v>7</v>
      </c>
      <c r="H30" s="29">
        <v>8</v>
      </c>
      <c r="I30" s="30">
        <v>9</v>
      </c>
      <c r="J30" s="30">
        <v>10</v>
      </c>
      <c r="K30" s="31">
        <v>11</v>
      </c>
      <c r="L30" s="29">
        <v>12</v>
      </c>
      <c r="M30" s="30">
        <v>13</v>
      </c>
      <c r="N30" s="30">
        <v>14</v>
      </c>
      <c r="O30" s="31">
        <v>15</v>
      </c>
      <c r="P30" s="29">
        <v>17</v>
      </c>
      <c r="Q30" s="30">
        <v>18</v>
      </c>
      <c r="R30" s="30">
        <v>19</v>
      </c>
      <c r="S30" s="31">
        <v>20</v>
      </c>
      <c r="T30" s="32">
        <v>21</v>
      </c>
    </row>
    <row r="31" spans="1:20" ht="44.45" hidden="1" customHeight="1" x14ac:dyDescent="0.25">
      <c r="A31" s="33" t="s">
        <v>31</v>
      </c>
      <c r="B31" s="169" t="s">
        <v>2</v>
      </c>
      <c r="C31" s="170"/>
      <c r="D31" s="34"/>
      <c r="E31" s="35"/>
      <c r="F31" s="35"/>
      <c r="G31" s="36"/>
      <c r="H31" s="20">
        <f>I31+J31+K31</f>
        <v>0</v>
      </c>
      <c r="I31" s="21"/>
      <c r="J31" s="21"/>
      <c r="K31" s="22"/>
      <c r="L31" s="20">
        <f>M31+N31+O31</f>
        <v>0</v>
      </c>
      <c r="M31" s="21"/>
      <c r="N31" s="21"/>
      <c r="O31" s="22"/>
      <c r="P31" s="20">
        <f>Q31+R31+S31</f>
        <v>0</v>
      </c>
      <c r="Q31" s="21">
        <f>I31-M31</f>
        <v>0</v>
      </c>
      <c r="R31" s="21">
        <f>J31-N31</f>
        <v>0</v>
      </c>
      <c r="S31" s="22">
        <f>K31-O31</f>
        <v>0</v>
      </c>
      <c r="T31" s="37"/>
    </row>
    <row r="32" spans="1:20" ht="33" hidden="1" x14ac:dyDescent="0.25">
      <c r="A32" s="38" t="s">
        <v>15</v>
      </c>
      <c r="B32" s="39"/>
      <c r="C32" s="64" t="s">
        <v>26</v>
      </c>
      <c r="D32" s="39"/>
      <c r="E32" s="39"/>
      <c r="F32" s="39"/>
      <c r="G32" s="40"/>
      <c r="H32" s="20">
        <f t="shared" ref="H32:H37" si="1">I32+J32+K32</f>
        <v>0</v>
      </c>
      <c r="I32" s="18"/>
      <c r="J32" s="18"/>
      <c r="K32" s="19"/>
      <c r="L32" s="20">
        <f t="shared" ref="L32" si="2">M32+N32+O32</f>
        <v>0</v>
      </c>
      <c r="M32" s="18"/>
      <c r="N32" s="18"/>
      <c r="O32" s="19"/>
      <c r="P32" s="20">
        <f t="shared" ref="P32:P69" si="3">Q32+R32+S32</f>
        <v>0</v>
      </c>
      <c r="Q32" s="21">
        <f t="shared" ref="Q32:Q56" si="4">I32-M32</f>
        <v>0</v>
      </c>
      <c r="R32" s="21">
        <f t="shared" ref="R32:R56" si="5">J32-N32</f>
        <v>0</v>
      </c>
      <c r="S32" s="22">
        <f t="shared" ref="S32:S63" si="6">K32-O32</f>
        <v>0</v>
      </c>
      <c r="T32" s="41"/>
    </row>
    <row r="33" spans="1:20" ht="33" hidden="1" x14ac:dyDescent="0.25">
      <c r="A33" s="42" t="s">
        <v>16</v>
      </c>
      <c r="B33" s="43"/>
      <c r="C33" s="65" t="s">
        <v>26</v>
      </c>
      <c r="D33" s="44"/>
      <c r="E33" s="45"/>
      <c r="F33" s="45"/>
      <c r="G33" s="46"/>
      <c r="H33" s="20">
        <f>I33+J33+K33</f>
        <v>0</v>
      </c>
      <c r="I33" s="18"/>
      <c r="J33" s="18"/>
      <c r="K33" s="19"/>
      <c r="L33" s="20">
        <f t="shared" ref="L33:L38" si="7">M33+N33+O33</f>
        <v>0</v>
      </c>
      <c r="M33" s="18"/>
      <c r="N33" s="18"/>
      <c r="O33" s="19"/>
      <c r="P33" s="20">
        <f t="shared" si="3"/>
        <v>0</v>
      </c>
      <c r="Q33" s="21">
        <f t="shared" si="4"/>
        <v>0</v>
      </c>
      <c r="R33" s="21">
        <f t="shared" si="5"/>
        <v>0</v>
      </c>
      <c r="S33" s="22">
        <f t="shared" si="6"/>
        <v>0</v>
      </c>
      <c r="T33" s="41"/>
    </row>
    <row r="34" spans="1:20" ht="33" hidden="1" x14ac:dyDescent="0.25">
      <c r="A34" s="47" t="s">
        <v>17</v>
      </c>
      <c r="B34" s="48"/>
      <c r="C34" s="66" t="s">
        <v>26</v>
      </c>
      <c r="D34" s="49"/>
      <c r="E34" s="39"/>
      <c r="F34" s="39"/>
      <c r="G34" s="40"/>
      <c r="H34" s="20">
        <f t="shared" si="1"/>
        <v>0</v>
      </c>
      <c r="I34" s="18"/>
      <c r="J34" s="18"/>
      <c r="K34" s="19"/>
      <c r="L34" s="20">
        <f t="shared" si="7"/>
        <v>0</v>
      </c>
      <c r="M34" s="18"/>
      <c r="N34" s="18"/>
      <c r="O34" s="19"/>
      <c r="P34" s="20">
        <f t="shared" si="3"/>
        <v>0</v>
      </c>
      <c r="Q34" s="21">
        <f t="shared" si="4"/>
        <v>0</v>
      </c>
      <c r="R34" s="21">
        <f t="shared" si="5"/>
        <v>0</v>
      </c>
      <c r="S34" s="22">
        <f t="shared" si="6"/>
        <v>0</v>
      </c>
      <c r="T34" s="41"/>
    </row>
    <row r="35" spans="1:20" ht="33" hidden="1" x14ac:dyDescent="0.25">
      <c r="A35" s="47" t="s">
        <v>18</v>
      </c>
      <c r="B35" s="50"/>
      <c r="C35" s="66" t="s">
        <v>26</v>
      </c>
      <c r="D35" s="51"/>
      <c r="E35" s="45"/>
      <c r="F35" s="45"/>
      <c r="G35" s="46"/>
      <c r="H35" s="20">
        <f>I35+J35+K35</f>
        <v>0</v>
      </c>
      <c r="I35" s="18"/>
      <c r="J35" s="18"/>
      <c r="K35" s="19"/>
      <c r="L35" s="20">
        <f t="shared" si="7"/>
        <v>0</v>
      </c>
      <c r="M35" s="18"/>
      <c r="N35" s="18"/>
      <c r="O35" s="19"/>
      <c r="P35" s="20">
        <f t="shared" si="3"/>
        <v>0</v>
      </c>
      <c r="Q35" s="21">
        <f t="shared" si="4"/>
        <v>0</v>
      </c>
      <c r="R35" s="21">
        <f t="shared" si="5"/>
        <v>0</v>
      </c>
      <c r="S35" s="22">
        <f t="shared" si="6"/>
        <v>0</v>
      </c>
      <c r="T35" s="41"/>
    </row>
    <row r="36" spans="1:20" ht="33" hidden="1" x14ac:dyDescent="0.25">
      <c r="A36" s="47" t="s">
        <v>19</v>
      </c>
      <c r="B36" s="50"/>
      <c r="C36" s="66" t="s">
        <v>26</v>
      </c>
      <c r="D36" s="51"/>
      <c r="E36" s="45"/>
      <c r="F36" s="45"/>
      <c r="G36" s="46"/>
      <c r="H36" s="20">
        <f t="shared" si="1"/>
        <v>0</v>
      </c>
      <c r="I36" s="18"/>
      <c r="J36" s="18"/>
      <c r="K36" s="19"/>
      <c r="L36" s="20">
        <f t="shared" si="7"/>
        <v>0</v>
      </c>
      <c r="M36" s="18"/>
      <c r="N36" s="18"/>
      <c r="O36" s="19"/>
      <c r="P36" s="20">
        <f t="shared" si="3"/>
        <v>0</v>
      </c>
      <c r="Q36" s="21">
        <f t="shared" si="4"/>
        <v>0</v>
      </c>
      <c r="R36" s="21">
        <f t="shared" si="5"/>
        <v>0</v>
      </c>
      <c r="S36" s="22">
        <f t="shared" si="6"/>
        <v>0</v>
      </c>
      <c r="T36" s="41"/>
    </row>
    <row r="37" spans="1:20" ht="33" hidden="1" x14ac:dyDescent="0.25">
      <c r="A37" s="47" t="s">
        <v>20</v>
      </c>
      <c r="B37" s="50"/>
      <c r="C37" s="66" t="s">
        <v>26</v>
      </c>
      <c r="D37" s="51"/>
      <c r="E37" s="45"/>
      <c r="F37" s="45"/>
      <c r="G37" s="46"/>
      <c r="H37" s="20">
        <f t="shared" si="1"/>
        <v>0</v>
      </c>
      <c r="I37" s="18"/>
      <c r="J37" s="18"/>
      <c r="K37" s="19"/>
      <c r="L37" s="20">
        <f t="shared" si="7"/>
        <v>0</v>
      </c>
      <c r="M37" s="18"/>
      <c r="N37" s="18"/>
      <c r="O37" s="19"/>
      <c r="P37" s="20">
        <f t="shared" si="3"/>
        <v>0</v>
      </c>
      <c r="Q37" s="21">
        <f t="shared" si="4"/>
        <v>0</v>
      </c>
      <c r="R37" s="21">
        <f t="shared" si="5"/>
        <v>0</v>
      </c>
      <c r="S37" s="22">
        <f t="shared" si="6"/>
        <v>0</v>
      </c>
      <c r="T37" s="41"/>
    </row>
    <row r="38" spans="1:20" ht="33" hidden="1" x14ac:dyDescent="0.25">
      <c r="A38" s="47" t="s">
        <v>21</v>
      </c>
      <c r="B38" s="50"/>
      <c r="C38" s="66" t="s">
        <v>26</v>
      </c>
      <c r="D38" s="51"/>
      <c r="E38" s="45"/>
      <c r="F38" s="45"/>
      <c r="G38" s="46"/>
      <c r="H38" s="20">
        <f>I38+J38+K38</f>
        <v>0</v>
      </c>
      <c r="I38" s="18"/>
      <c r="J38" s="18"/>
      <c r="K38" s="19"/>
      <c r="L38" s="20">
        <f t="shared" si="7"/>
        <v>0</v>
      </c>
      <c r="M38" s="18"/>
      <c r="N38" s="18"/>
      <c r="O38" s="19"/>
      <c r="P38" s="20">
        <f t="shared" si="3"/>
        <v>0</v>
      </c>
      <c r="Q38" s="21">
        <f t="shared" si="4"/>
        <v>0</v>
      </c>
      <c r="R38" s="21">
        <f t="shared" si="5"/>
        <v>0</v>
      </c>
      <c r="S38" s="22">
        <f t="shared" si="6"/>
        <v>0</v>
      </c>
      <c r="T38" s="41"/>
    </row>
    <row r="39" spans="1:20" ht="33.75" hidden="1" thickBot="1" x14ac:dyDescent="0.3">
      <c r="A39" s="47" t="s">
        <v>22</v>
      </c>
      <c r="B39" s="50"/>
      <c r="C39" s="66" t="s">
        <v>26</v>
      </c>
      <c r="D39" s="51"/>
      <c r="E39" s="45"/>
      <c r="F39" s="45"/>
      <c r="G39" s="46"/>
      <c r="H39" s="20">
        <f>I39+J39+K39</f>
        <v>0</v>
      </c>
      <c r="I39" s="18"/>
      <c r="J39" s="18"/>
      <c r="K39" s="19"/>
      <c r="L39" s="20">
        <f t="shared" ref="L39:L91" si="8">M39+N39+O39</f>
        <v>0</v>
      </c>
      <c r="M39" s="18"/>
      <c r="N39" s="18"/>
      <c r="O39" s="19"/>
      <c r="P39" s="20">
        <f t="shared" si="3"/>
        <v>0</v>
      </c>
      <c r="Q39" s="21">
        <f t="shared" si="4"/>
        <v>0</v>
      </c>
      <c r="R39" s="21">
        <f t="shared" si="5"/>
        <v>0</v>
      </c>
      <c r="S39" s="22">
        <f t="shared" si="6"/>
        <v>0</v>
      </c>
      <c r="T39" s="41"/>
    </row>
    <row r="40" spans="1:20" ht="15.75" hidden="1" thickBot="1" x14ac:dyDescent="0.3">
      <c r="A40" s="155" t="s">
        <v>24</v>
      </c>
      <c r="B40" s="156"/>
      <c r="C40" s="157"/>
      <c r="D40" s="52"/>
      <c r="E40" s="53"/>
      <c r="F40" s="53"/>
      <c r="G40" s="54"/>
      <c r="H40" s="55">
        <f>I40+J40+K40</f>
        <v>0</v>
      </c>
      <c r="I40" s="55">
        <f>I32+I33+I34+I35+I36+I37+I38+I39</f>
        <v>0</v>
      </c>
      <c r="J40" s="55">
        <f>J32+J33+J34+J35+J36+J37+J38+J39</f>
        <v>0</v>
      </c>
      <c r="K40" s="55">
        <f>K32+K33+K34+K35+K36+K37+K38+K39</f>
        <v>0</v>
      </c>
      <c r="L40" s="55">
        <f>M40+N40+O40</f>
        <v>0</v>
      </c>
      <c r="M40" s="55">
        <f t="shared" ref="M40:T40" si="9">M32+M33+M34+M35+M36+M37+M38+M39</f>
        <v>0</v>
      </c>
      <c r="N40" s="55">
        <f t="shared" si="9"/>
        <v>0</v>
      </c>
      <c r="O40" s="55">
        <f t="shared" si="9"/>
        <v>0</v>
      </c>
      <c r="P40" s="55">
        <f>Q40+R40+S40</f>
        <v>0</v>
      </c>
      <c r="Q40" s="55">
        <f t="shared" si="9"/>
        <v>0</v>
      </c>
      <c r="R40" s="55">
        <f t="shared" si="9"/>
        <v>0</v>
      </c>
      <c r="S40" s="55">
        <f t="shared" si="9"/>
        <v>0</v>
      </c>
      <c r="T40" s="55">
        <f t="shared" si="9"/>
        <v>0</v>
      </c>
    </row>
    <row r="41" spans="1:20" ht="30.6" hidden="1" customHeight="1" x14ac:dyDescent="0.25">
      <c r="A41" s="38" t="s">
        <v>32</v>
      </c>
      <c r="B41" s="146" t="s">
        <v>3</v>
      </c>
      <c r="C41" s="147"/>
      <c r="D41" s="34"/>
      <c r="E41" s="35"/>
      <c r="F41" s="35"/>
      <c r="G41" s="36"/>
      <c r="H41" s="20">
        <f t="shared" ref="H41:H49" si="10">I41+J41+K41</f>
        <v>0</v>
      </c>
      <c r="I41" s="21"/>
      <c r="J41" s="21"/>
      <c r="K41" s="22"/>
      <c r="L41" s="20">
        <f t="shared" si="8"/>
        <v>0</v>
      </c>
      <c r="M41" s="21"/>
      <c r="N41" s="21"/>
      <c r="O41" s="22"/>
      <c r="P41" s="20">
        <f t="shared" si="3"/>
        <v>0</v>
      </c>
      <c r="Q41" s="21">
        <f t="shared" si="4"/>
        <v>0</v>
      </c>
      <c r="R41" s="21">
        <f t="shared" si="5"/>
        <v>0</v>
      </c>
      <c r="S41" s="22">
        <f t="shared" si="6"/>
        <v>0</v>
      </c>
      <c r="T41" s="37"/>
    </row>
    <row r="42" spans="1:20" ht="33" hidden="1" x14ac:dyDescent="0.25">
      <c r="A42" s="42" t="s">
        <v>15</v>
      </c>
      <c r="B42" s="43"/>
      <c r="C42" s="67" t="s">
        <v>26</v>
      </c>
      <c r="D42" s="51"/>
      <c r="E42" s="45"/>
      <c r="F42" s="45"/>
      <c r="G42" s="46"/>
      <c r="H42" s="20">
        <f t="shared" si="10"/>
        <v>0</v>
      </c>
      <c r="I42" s="18"/>
      <c r="J42" s="18"/>
      <c r="K42" s="19"/>
      <c r="L42" s="20">
        <f t="shared" si="8"/>
        <v>0</v>
      </c>
      <c r="M42" s="18"/>
      <c r="N42" s="18"/>
      <c r="O42" s="19"/>
      <c r="P42" s="20">
        <f t="shared" si="3"/>
        <v>0</v>
      </c>
      <c r="Q42" s="21">
        <f t="shared" si="4"/>
        <v>0</v>
      </c>
      <c r="R42" s="21">
        <f t="shared" si="5"/>
        <v>0</v>
      </c>
      <c r="S42" s="22">
        <f t="shared" si="6"/>
        <v>0</v>
      </c>
      <c r="T42" s="41"/>
    </row>
    <row r="43" spans="1:20" ht="33" hidden="1" x14ac:dyDescent="0.25">
      <c r="A43" s="47" t="s">
        <v>16</v>
      </c>
      <c r="B43" s="50"/>
      <c r="C43" s="68" t="s">
        <v>26</v>
      </c>
      <c r="D43" s="51"/>
      <c r="E43" s="45"/>
      <c r="F43" s="45"/>
      <c r="G43" s="46"/>
      <c r="H43" s="20">
        <f t="shared" si="10"/>
        <v>0</v>
      </c>
      <c r="I43" s="18"/>
      <c r="J43" s="18"/>
      <c r="K43" s="19"/>
      <c r="L43" s="20">
        <f t="shared" si="8"/>
        <v>0</v>
      </c>
      <c r="M43" s="18"/>
      <c r="N43" s="18"/>
      <c r="O43" s="19"/>
      <c r="P43" s="20">
        <f t="shared" si="3"/>
        <v>0</v>
      </c>
      <c r="Q43" s="21">
        <f t="shared" si="4"/>
        <v>0</v>
      </c>
      <c r="R43" s="21">
        <f t="shared" si="5"/>
        <v>0</v>
      </c>
      <c r="S43" s="22">
        <f t="shared" si="6"/>
        <v>0</v>
      </c>
      <c r="T43" s="41"/>
    </row>
    <row r="44" spans="1:20" ht="33" hidden="1" x14ac:dyDescent="0.25">
      <c r="A44" s="47" t="s">
        <v>17</v>
      </c>
      <c r="B44" s="50"/>
      <c r="C44" s="68" t="s">
        <v>26</v>
      </c>
      <c r="D44" s="51"/>
      <c r="E44" s="45"/>
      <c r="F44" s="45"/>
      <c r="G44" s="46"/>
      <c r="H44" s="20">
        <f t="shared" si="10"/>
        <v>0</v>
      </c>
      <c r="I44" s="18"/>
      <c r="J44" s="18"/>
      <c r="K44" s="19"/>
      <c r="L44" s="20">
        <f t="shared" si="8"/>
        <v>0</v>
      </c>
      <c r="M44" s="18"/>
      <c r="N44" s="18"/>
      <c r="O44" s="19"/>
      <c r="P44" s="20">
        <f t="shared" si="3"/>
        <v>0</v>
      </c>
      <c r="Q44" s="21">
        <f t="shared" si="4"/>
        <v>0</v>
      </c>
      <c r="R44" s="21">
        <f t="shared" si="5"/>
        <v>0</v>
      </c>
      <c r="S44" s="22">
        <f t="shared" si="6"/>
        <v>0</v>
      </c>
      <c r="T44" s="41"/>
    </row>
    <row r="45" spans="1:20" ht="33" hidden="1" x14ac:dyDescent="0.25">
      <c r="A45" s="47" t="s">
        <v>18</v>
      </c>
      <c r="B45" s="50"/>
      <c r="C45" s="68" t="s">
        <v>26</v>
      </c>
      <c r="D45" s="51"/>
      <c r="E45" s="45"/>
      <c r="F45" s="45"/>
      <c r="G45" s="46"/>
      <c r="H45" s="20">
        <f t="shared" si="10"/>
        <v>0</v>
      </c>
      <c r="I45" s="18"/>
      <c r="J45" s="18"/>
      <c r="K45" s="19"/>
      <c r="L45" s="20">
        <f t="shared" si="8"/>
        <v>0</v>
      </c>
      <c r="M45" s="18"/>
      <c r="N45" s="18"/>
      <c r="O45" s="19"/>
      <c r="P45" s="20">
        <f t="shared" si="3"/>
        <v>0</v>
      </c>
      <c r="Q45" s="21">
        <f t="shared" si="4"/>
        <v>0</v>
      </c>
      <c r="R45" s="21">
        <f t="shared" si="5"/>
        <v>0</v>
      </c>
      <c r="S45" s="22">
        <f t="shared" si="6"/>
        <v>0</v>
      </c>
      <c r="T45" s="41"/>
    </row>
    <row r="46" spans="1:20" ht="33" hidden="1" x14ac:dyDescent="0.25">
      <c r="A46" s="47" t="s">
        <v>19</v>
      </c>
      <c r="B46" s="50"/>
      <c r="C46" s="68" t="s">
        <v>26</v>
      </c>
      <c r="D46" s="51"/>
      <c r="E46" s="45"/>
      <c r="F46" s="45"/>
      <c r="G46" s="46"/>
      <c r="H46" s="20">
        <f t="shared" si="10"/>
        <v>0</v>
      </c>
      <c r="I46" s="18"/>
      <c r="J46" s="18"/>
      <c r="K46" s="19"/>
      <c r="L46" s="20">
        <f t="shared" si="8"/>
        <v>0</v>
      </c>
      <c r="M46" s="18"/>
      <c r="N46" s="18"/>
      <c r="O46" s="19"/>
      <c r="P46" s="20">
        <f t="shared" si="3"/>
        <v>0</v>
      </c>
      <c r="Q46" s="21">
        <f t="shared" si="4"/>
        <v>0</v>
      </c>
      <c r="R46" s="21">
        <f t="shared" si="5"/>
        <v>0</v>
      </c>
      <c r="S46" s="22">
        <f t="shared" si="6"/>
        <v>0</v>
      </c>
      <c r="T46" s="41"/>
    </row>
    <row r="47" spans="1:20" ht="33" hidden="1" x14ac:dyDescent="0.25">
      <c r="A47" s="47" t="s">
        <v>20</v>
      </c>
      <c r="B47" s="50"/>
      <c r="C47" s="68" t="s">
        <v>26</v>
      </c>
      <c r="D47" s="51"/>
      <c r="E47" s="45"/>
      <c r="F47" s="45"/>
      <c r="G47" s="46"/>
      <c r="H47" s="20">
        <f t="shared" si="10"/>
        <v>0</v>
      </c>
      <c r="I47" s="18"/>
      <c r="J47" s="18"/>
      <c r="K47" s="19"/>
      <c r="L47" s="20">
        <f t="shared" si="8"/>
        <v>0</v>
      </c>
      <c r="M47" s="18"/>
      <c r="N47" s="18"/>
      <c r="O47" s="19"/>
      <c r="P47" s="20">
        <f t="shared" si="3"/>
        <v>0</v>
      </c>
      <c r="Q47" s="21">
        <f t="shared" si="4"/>
        <v>0</v>
      </c>
      <c r="R47" s="21">
        <f t="shared" si="5"/>
        <v>0</v>
      </c>
      <c r="S47" s="22">
        <f t="shared" si="6"/>
        <v>0</v>
      </c>
      <c r="T47" s="41"/>
    </row>
    <row r="48" spans="1:20" ht="33" hidden="1" x14ac:dyDescent="0.25">
      <c r="A48" s="47" t="s">
        <v>21</v>
      </c>
      <c r="B48" s="50"/>
      <c r="C48" s="68" t="s">
        <v>26</v>
      </c>
      <c r="D48" s="51"/>
      <c r="E48" s="45"/>
      <c r="F48" s="45"/>
      <c r="G48" s="46"/>
      <c r="H48" s="20">
        <f t="shared" si="10"/>
        <v>0</v>
      </c>
      <c r="I48" s="18"/>
      <c r="J48" s="18"/>
      <c r="K48" s="19"/>
      <c r="L48" s="20">
        <f t="shared" si="8"/>
        <v>0</v>
      </c>
      <c r="M48" s="18"/>
      <c r="N48" s="18"/>
      <c r="O48" s="19"/>
      <c r="P48" s="20">
        <f t="shared" si="3"/>
        <v>0</v>
      </c>
      <c r="Q48" s="21">
        <f t="shared" si="4"/>
        <v>0</v>
      </c>
      <c r="R48" s="21">
        <f t="shared" si="5"/>
        <v>0</v>
      </c>
      <c r="S48" s="22">
        <f t="shared" si="6"/>
        <v>0</v>
      </c>
      <c r="T48" s="41"/>
    </row>
    <row r="49" spans="1:20" ht="33.75" hidden="1" thickBot="1" x14ac:dyDescent="0.3">
      <c r="A49" s="47" t="s">
        <v>22</v>
      </c>
      <c r="B49" s="50"/>
      <c r="C49" s="68" t="s">
        <v>26</v>
      </c>
      <c r="D49" s="51"/>
      <c r="E49" s="45"/>
      <c r="F49" s="45"/>
      <c r="G49" s="46"/>
      <c r="H49" s="20">
        <f t="shared" si="10"/>
        <v>0</v>
      </c>
      <c r="I49" s="18"/>
      <c r="J49" s="18"/>
      <c r="K49" s="19"/>
      <c r="L49" s="20">
        <f t="shared" si="8"/>
        <v>0</v>
      </c>
      <c r="M49" s="18"/>
      <c r="N49" s="18"/>
      <c r="O49" s="19"/>
      <c r="P49" s="20">
        <f t="shared" si="3"/>
        <v>0</v>
      </c>
      <c r="Q49" s="21">
        <f t="shared" si="4"/>
        <v>0</v>
      </c>
      <c r="R49" s="21">
        <f t="shared" si="5"/>
        <v>0</v>
      </c>
      <c r="S49" s="22">
        <f t="shared" si="6"/>
        <v>0</v>
      </c>
      <c r="T49" s="41"/>
    </row>
    <row r="50" spans="1:20" ht="15.75" hidden="1" thickBot="1" x14ac:dyDescent="0.3">
      <c r="A50" s="152" t="s">
        <v>24</v>
      </c>
      <c r="B50" s="153"/>
      <c r="C50" s="154"/>
      <c r="D50" s="52"/>
      <c r="E50" s="53"/>
      <c r="F50" s="53"/>
      <c r="G50" s="54"/>
      <c r="H50" s="55">
        <f>I50+J50+K50</f>
        <v>0</v>
      </c>
      <c r="I50" s="55">
        <f>I42+I43+I44+I45+I46+I47+I48+I49</f>
        <v>0</v>
      </c>
      <c r="J50" s="55">
        <f>J42+J43+J44+J45+J46+J47+J48+J49</f>
        <v>0</v>
      </c>
      <c r="K50" s="55">
        <f>K42+K43+K44+K45+K46+K47+K48+K49</f>
        <v>0</v>
      </c>
      <c r="L50" s="55">
        <f>M50+N50+O50</f>
        <v>0</v>
      </c>
      <c r="M50" s="55">
        <f t="shared" ref="M50" si="11">M42+M43+M44+M45+M46+M47+M48+M49</f>
        <v>0</v>
      </c>
      <c r="N50" s="55">
        <f t="shared" ref="N50" si="12">N42+N43+N44+N45+N46+N47+N48+N49</f>
        <v>0</v>
      </c>
      <c r="O50" s="55">
        <f t="shared" ref="O50" si="13">O42+O43+O44+O45+O46+O47+O48+O49</f>
        <v>0</v>
      </c>
      <c r="P50" s="55">
        <f>Q50+R50+S50</f>
        <v>0</v>
      </c>
      <c r="Q50" s="55">
        <f t="shared" ref="Q50" si="14">Q42+Q43+Q44+Q45+Q46+Q47+Q48+Q49</f>
        <v>0</v>
      </c>
      <c r="R50" s="55">
        <f t="shared" ref="R50" si="15">R42+R43+R44+R45+R46+R47+R48+R49</f>
        <v>0</v>
      </c>
      <c r="S50" s="55">
        <f t="shared" ref="S50" si="16">S42+S43+S44+S45+S46+S47+S48+S49</f>
        <v>0</v>
      </c>
      <c r="T50" s="55">
        <f t="shared" ref="T50" si="17">T42+T43+T44+T45+T46+T47+T48+T49</f>
        <v>0</v>
      </c>
    </row>
    <row r="51" spans="1:20" ht="42.6" customHeight="1" x14ac:dyDescent="0.25">
      <c r="A51" s="38" t="s">
        <v>33</v>
      </c>
      <c r="B51" s="146" t="s">
        <v>4</v>
      </c>
      <c r="C51" s="147"/>
      <c r="D51" s="34"/>
      <c r="E51" s="35"/>
      <c r="F51" s="35"/>
      <c r="G51" s="36"/>
      <c r="H51" s="20">
        <f>I51+J51+K51</f>
        <v>0</v>
      </c>
      <c r="I51" s="21"/>
      <c r="J51" s="21"/>
      <c r="K51" s="22"/>
      <c r="L51" s="20">
        <f t="shared" si="8"/>
        <v>0</v>
      </c>
      <c r="M51" s="21"/>
      <c r="N51" s="21"/>
      <c r="O51" s="22"/>
      <c r="P51" s="20">
        <f t="shared" si="3"/>
        <v>0</v>
      </c>
      <c r="Q51" s="21">
        <f t="shared" si="4"/>
        <v>0</v>
      </c>
      <c r="R51" s="21">
        <f t="shared" si="5"/>
        <v>0</v>
      </c>
      <c r="S51" s="22">
        <f t="shared" si="6"/>
        <v>0</v>
      </c>
      <c r="T51" s="37"/>
    </row>
    <row r="52" spans="1:20" ht="51.75" customHeight="1" x14ac:dyDescent="0.25">
      <c r="A52" s="47" t="s">
        <v>15</v>
      </c>
      <c r="B52" s="103" t="s">
        <v>67</v>
      </c>
      <c r="C52" s="68" t="s">
        <v>26</v>
      </c>
      <c r="D52" s="105" t="s">
        <v>39</v>
      </c>
      <c r="E52" s="116">
        <v>243</v>
      </c>
      <c r="F52" s="116">
        <v>22500</v>
      </c>
      <c r="G52" s="116">
        <v>225</v>
      </c>
      <c r="H52" s="107">
        <v>500000</v>
      </c>
      <c r="I52" s="108"/>
      <c r="J52" s="109"/>
      <c r="K52" s="110">
        <v>500000</v>
      </c>
      <c r="L52" s="15">
        <v>500000</v>
      </c>
      <c r="M52" s="109"/>
      <c r="N52" s="109"/>
      <c r="O52" s="110">
        <v>500000</v>
      </c>
      <c r="P52" s="20">
        <f t="shared" si="3"/>
        <v>0</v>
      </c>
      <c r="Q52" s="21">
        <f t="shared" si="4"/>
        <v>0</v>
      </c>
      <c r="R52" s="21">
        <f t="shared" si="5"/>
        <v>0</v>
      </c>
      <c r="S52" s="22">
        <f t="shared" si="6"/>
        <v>0</v>
      </c>
      <c r="T52" s="86"/>
    </row>
    <row r="53" spans="1:20" ht="51" customHeight="1" x14ac:dyDescent="0.25">
      <c r="A53" s="47" t="s">
        <v>16</v>
      </c>
      <c r="B53" s="103" t="s">
        <v>68</v>
      </c>
      <c r="C53" s="68" t="s">
        <v>26</v>
      </c>
      <c r="D53" s="105" t="s">
        <v>39</v>
      </c>
      <c r="E53" s="116">
        <v>243</v>
      </c>
      <c r="F53" s="116">
        <v>22600</v>
      </c>
      <c r="G53" s="116">
        <v>226</v>
      </c>
      <c r="H53" s="107">
        <f t="shared" ref="H53:H58" si="18">I53+J53+K53</f>
        <v>20770</v>
      </c>
      <c r="I53" s="108"/>
      <c r="J53" s="109"/>
      <c r="K53" s="110">
        <v>20770</v>
      </c>
      <c r="L53" s="15">
        <v>20770</v>
      </c>
      <c r="M53" s="109"/>
      <c r="N53" s="109"/>
      <c r="O53" s="110">
        <v>20770</v>
      </c>
      <c r="P53" s="20">
        <f t="shared" si="3"/>
        <v>0</v>
      </c>
      <c r="Q53" s="21">
        <f t="shared" si="4"/>
        <v>0</v>
      </c>
      <c r="R53" s="21">
        <f t="shared" si="5"/>
        <v>0</v>
      </c>
      <c r="S53" s="22">
        <f t="shared" si="6"/>
        <v>0</v>
      </c>
      <c r="T53" s="86"/>
    </row>
    <row r="54" spans="1:20" ht="51" customHeight="1" x14ac:dyDescent="0.25">
      <c r="A54" s="47" t="s">
        <v>17</v>
      </c>
      <c r="B54" s="103" t="s">
        <v>69</v>
      </c>
      <c r="C54" s="14" t="s">
        <v>26</v>
      </c>
      <c r="D54" s="105" t="s">
        <v>39</v>
      </c>
      <c r="E54" s="116">
        <v>243</v>
      </c>
      <c r="F54" s="116">
        <v>22600</v>
      </c>
      <c r="G54" s="116">
        <v>226</v>
      </c>
      <c r="H54" s="107">
        <f t="shared" si="18"/>
        <v>17420</v>
      </c>
      <c r="I54" s="108"/>
      <c r="J54" s="109"/>
      <c r="K54" s="110">
        <v>17420</v>
      </c>
      <c r="L54" s="15">
        <v>17420</v>
      </c>
      <c r="M54" s="109"/>
      <c r="N54" s="109"/>
      <c r="O54" s="110">
        <v>17420</v>
      </c>
      <c r="P54" s="20">
        <f t="shared" si="3"/>
        <v>0</v>
      </c>
      <c r="Q54" s="21">
        <f t="shared" si="4"/>
        <v>0</v>
      </c>
      <c r="R54" s="21">
        <f t="shared" si="5"/>
        <v>0</v>
      </c>
      <c r="S54" s="22">
        <f t="shared" si="6"/>
        <v>0</v>
      </c>
      <c r="T54" s="86"/>
    </row>
    <row r="55" spans="1:20" ht="79.5" customHeight="1" x14ac:dyDescent="0.25">
      <c r="A55" s="47" t="s">
        <v>18</v>
      </c>
      <c r="B55" s="103" t="s">
        <v>70</v>
      </c>
      <c r="C55" s="68" t="s">
        <v>26</v>
      </c>
      <c r="D55" s="105" t="s">
        <v>39</v>
      </c>
      <c r="E55" s="116">
        <v>243</v>
      </c>
      <c r="F55" s="116">
        <v>22600</v>
      </c>
      <c r="G55" s="116">
        <v>226</v>
      </c>
      <c r="H55" s="107">
        <f t="shared" si="18"/>
        <v>20000</v>
      </c>
      <c r="I55" s="108"/>
      <c r="J55" s="109"/>
      <c r="K55" s="110">
        <v>20000</v>
      </c>
      <c r="L55" s="15">
        <v>20000</v>
      </c>
      <c r="M55" s="109"/>
      <c r="N55" s="109"/>
      <c r="O55" s="110">
        <v>20000</v>
      </c>
      <c r="P55" s="20">
        <f t="shared" si="3"/>
        <v>0</v>
      </c>
      <c r="Q55" s="21">
        <f t="shared" si="4"/>
        <v>0</v>
      </c>
      <c r="R55" s="21">
        <f t="shared" si="5"/>
        <v>0</v>
      </c>
      <c r="S55" s="22">
        <f t="shared" si="6"/>
        <v>0</v>
      </c>
      <c r="T55" s="86"/>
    </row>
    <row r="56" spans="1:20" ht="60.75" customHeight="1" x14ac:dyDescent="0.25">
      <c r="A56" s="47" t="s">
        <v>19</v>
      </c>
      <c r="B56" s="103" t="s">
        <v>71</v>
      </c>
      <c r="C56" s="68" t="s">
        <v>26</v>
      </c>
      <c r="D56" s="105" t="s">
        <v>39</v>
      </c>
      <c r="E56" s="116">
        <v>243</v>
      </c>
      <c r="F56" s="116">
        <v>22600</v>
      </c>
      <c r="G56" s="116">
        <v>226</v>
      </c>
      <c r="H56" s="107">
        <f t="shared" si="18"/>
        <v>15000</v>
      </c>
      <c r="I56" s="108"/>
      <c r="J56" s="109"/>
      <c r="K56" s="110">
        <v>15000</v>
      </c>
      <c r="L56" s="15">
        <v>15000</v>
      </c>
      <c r="M56" s="109"/>
      <c r="N56" s="109"/>
      <c r="O56" s="110">
        <v>15000</v>
      </c>
      <c r="P56" s="20">
        <f t="shared" si="3"/>
        <v>0</v>
      </c>
      <c r="Q56" s="21">
        <f t="shared" si="4"/>
        <v>0</v>
      </c>
      <c r="R56" s="21">
        <f t="shared" si="5"/>
        <v>0</v>
      </c>
      <c r="S56" s="22">
        <f t="shared" si="6"/>
        <v>0</v>
      </c>
      <c r="T56" s="86"/>
    </row>
    <row r="57" spans="1:20" s="16" customFormat="1" ht="45" x14ac:dyDescent="0.25">
      <c r="A57" s="57" t="s">
        <v>20</v>
      </c>
      <c r="B57" s="103" t="s">
        <v>72</v>
      </c>
      <c r="C57" s="14" t="s">
        <v>26</v>
      </c>
      <c r="D57" s="106" t="s">
        <v>40</v>
      </c>
      <c r="E57" s="116">
        <v>243</v>
      </c>
      <c r="F57" s="116">
        <v>22500</v>
      </c>
      <c r="G57" s="116">
        <v>225</v>
      </c>
      <c r="H57" s="107">
        <f t="shared" si="18"/>
        <v>1010117.58</v>
      </c>
      <c r="I57" s="108"/>
      <c r="J57" s="109">
        <v>989915.23</v>
      </c>
      <c r="K57" s="110">
        <v>20202.349999999999</v>
      </c>
      <c r="L57" s="15">
        <f t="shared" ref="L57:L58" si="19">M57+N57+O57</f>
        <v>1010117.58</v>
      </c>
      <c r="M57" s="109"/>
      <c r="N57" s="109">
        <v>989915.23</v>
      </c>
      <c r="O57" s="110">
        <v>20202.349999999999</v>
      </c>
      <c r="P57" s="15">
        <f t="shared" si="3"/>
        <v>0</v>
      </c>
      <c r="Q57" s="69">
        <f>I57-M57</f>
        <v>0</v>
      </c>
      <c r="R57" s="69">
        <f>J57-N57</f>
        <v>0</v>
      </c>
      <c r="S57" s="70">
        <f t="shared" si="6"/>
        <v>0</v>
      </c>
      <c r="T57" s="88"/>
    </row>
    <row r="58" spans="1:20" ht="45" x14ac:dyDescent="0.25">
      <c r="A58" s="47" t="s">
        <v>21</v>
      </c>
      <c r="B58" s="104" t="s">
        <v>73</v>
      </c>
      <c r="C58" s="14" t="s">
        <v>26</v>
      </c>
      <c r="D58" s="106" t="s">
        <v>40</v>
      </c>
      <c r="E58" s="116">
        <v>243</v>
      </c>
      <c r="F58" s="116">
        <v>22500</v>
      </c>
      <c r="G58" s="116">
        <v>225</v>
      </c>
      <c r="H58" s="107">
        <f t="shared" si="18"/>
        <v>2095355.9300000002</v>
      </c>
      <c r="I58" s="111"/>
      <c r="J58" s="112">
        <v>2053448.81</v>
      </c>
      <c r="K58" s="113">
        <v>41907.120000000003</v>
      </c>
      <c r="L58" s="15">
        <f t="shared" si="19"/>
        <v>1969234.68</v>
      </c>
      <c r="M58" s="112"/>
      <c r="N58" s="112">
        <v>1929849.99</v>
      </c>
      <c r="O58" s="113">
        <v>39384.69</v>
      </c>
      <c r="P58" s="20">
        <f t="shared" si="3"/>
        <v>126121.25000000006</v>
      </c>
      <c r="Q58" s="69">
        <f t="shared" ref="Q58:Q63" si="20">I58-M58</f>
        <v>0</v>
      </c>
      <c r="R58" s="69">
        <f t="shared" ref="R58:R63" si="21">J58-N58</f>
        <v>123598.82000000007</v>
      </c>
      <c r="S58" s="70">
        <f t="shared" si="6"/>
        <v>2522.4300000000003</v>
      </c>
      <c r="T58" s="134" t="s">
        <v>91</v>
      </c>
    </row>
    <row r="59" spans="1:20" ht="94.5" customHeight="1" x14ac:dyDescent="0.25">
      <c r="A59" s="47" t="s">
        <v>22</v>
      </c>
      <c r="B59" s="104" t="s">
        <v>74</v>
      </c>
      <c r="C59" s="114" t="s">
        <v>26</v>
      </c>
      <c r="D59" s="115" t="s">
        <v>39</v>
      </c>
      <c r="E59" s="116">
        <v>243</v>
      </c>
      <c r="F59" s="116">
        <v>22500</v>
      </c>
      <c r="G59" s="117">
        <v>225</v>
      </c>
      <c r="H59" s="118">
        <v>500000</v>
      </c>
      <c r="I59" s="119"/>
      <c r="J59" s="119"/>
      <c r="K59" s="19">
        <v>500000</v>
      </c>
      <c r="L59" s="20">
        <v>500000</v>
      </c>
      <c r="M59" s="120"/>
      <c r="N59" s="120"/>
      <c r="O59" s="19">
        <v>500000</v>
      </c>
      <c r="P59" s="20">
        <f t="shared" si="3"/>
        <v>0</v>
      </c>
      <c r="Q59" s="69">
        <f t="shared" si="20"/>
        <v>0</v>
      </c>
      <c r="R59" s="69">
        <f t="shared" si="21"/>
        <v>0</v>
      </c>
      <c r="S59" s="70">
        <f t="shared" si="6"/>
        <v>0</v>
      </c>
      <c r="T59" s="92"/>
    </row>
    <row r="60" spans="1:20" ht="51.75" customHeight="1" x14ac:dyDescent="0.25">
      <c r="A60" s="47" t="s">
        <v>46</v>
      </c>
      <c r="B60" s="50" t="s">
        <v>75</v>
      </c>
      <c r="C60" s="114" t="s">
        <v>26</v>
      </c>
      <c r="D60" s="115" t="s">
        <v>39</v>
      </c>
      <c r="E60" s="116">
        <v>243</v>
      </c>
      <c r="F60" s="116">
        <v>22500</v>
      </c>
      <c r="G60" s="117">
        <v>225</v>
      </c>
      <c r="H60" s="118">
        <f t="shared" ref="H60" si="22">I60+J60+K60</f>
        <v>300000</v>
      </c>
      <c r="I60" s="119"/>
      <c r="J60" s="119"/>
      <c r="K60" s="122">
        <v>300000</v>
      </c>
      <c r="L60" s="20">
        <f t="shared" ref="L60" si="23">M60+N60+O60</f>
        <v>300000</v>
      </c>
      <c r="M60" s="120"/>
      <c r="N60" s="120"/>
      <c r="O60" s="122">
        <v>300000</v>
      </c>
      <c r="P60" s="69">
        <f t="shared" si="3"/>
        <v>0</v>
      </c>
      <c r="Q60" s="69">
        <f t="shared" si="20"/>
        <v>0</v>
      </c>
      <c r="R60" s="69">
        <f t="shared" si="21"/>
        <v>0</v>
      </c>
      <c r="S60" s="70">
        <f t="shared" si="6"/>
        <v>0</v>
      </c>
      <c r="T60" s="86"/>
    </row>
    <row r="61" spans="1:20" ht="50.25" customHeight="1" x14ac:dyDescent="0.25">
      <c r="A61" s="47" t="s">
        <v>49</v>
      </c>
      <c r="B61" s="50" t="s">
        <v>76</v>
      </c>
      <c r="C61" s="114" t="s">
        <v>26</v>
      </c>
      <c r="D61" s="123">
        <v>141483740</v>
      </c>
      <c r="E61" s="116">
        <v>243</v>
      </c>
      <c r="F61" s="116">
        <v>22500</v>
      </c>
      <c r="G61" s="117">
        <v>225</v>
      </c>
      <c r="H61" s="118">
        <v>300000</v>
      </c>
      <c r="I61" s="119"/>
      <c r="J61" s="119"/>
      <c r="K61" s="122">
        <v>300000</v>
      </c>
      <c r="L61" s="118">
        <v>300000</v>
      </c>
      <c r="M61" s="119"/>
      <c r="N61" s="119"/>
      <c r="O61" s="122">
        <v>300000</v>
      </c>
      <c r="P61" s="69">
        <f t="shared" si="3"/>
        <v>0</v>
      </c>
      <c r="Q61" s="69">
        <f t="shared" si="20"/>
        <v>0</v>
      </c>
      <c r="R61" s="69">
        <f t="shared" si="21"/>
        <v>0</v>
      </c>
      <c r="S61" s="70">
        <f t="shared" si="6"/>
        <v>0</v>
      </c>
      <c r="T61" s="86"/>
    </row>
    <row r="62" spans="1:20" ht="60" x14ac:dyDescent="0.25">
      <c r="A62" s="47" t="s">
        <v>50</v>
      </c>
      <c r="B62" s="121" t="s">
        <v>77</v>
      </c>
      <c r="C62" s="114" t="s">
        <v>26</v>
      </c>
      <c r="D62" s="123" t="s">
        <v>39</v>
      </c>
      <c r="E62" s="116">
        <v>243</v>
      </c>
      <c r="F62" s="116">
        <v>22500</v>
      </c>
      <c r="G62" s="117">
        <v>225</v>
      </c>
      <c r="H62" s="118">
        <v>300000</v>
      </c>
      <c r="I62" s="119"/>
      <c r="J62" s="119"/>
      <c r="K62" s="122">
        <v>300000</v>
      </c>
      <c r="L62" s="118">
        <v>300000</v>
      </c>
      <c r="M62" s="119"/>
      <c r="N62" s="119"/>
      <c r="O62" s="122">
        <v>300000</v>
      </c>
      <c r="P62" s="69">
        <f t="shared" si="3"/>
        <v>0</v>
      </c>
      <c r="Q62" s="69">
        <f t="shared" si="20"/>
        <v>0</v>
      </c>
      <c r="R62" s="69">
        <f t="shared" si="21"/>
        <v>0</v>
      </c>
      <c r="S62" s="70">
        <f t="shared" si="6"/>
        <v>0</v>
      </c>
      <c r="T62" s="86"/>
    </row>
    <row r="63" spans="1:20" ht="90" x14ac:dyDescent="0.25">
      <c r="A63" s="47" t="s">
        <v>51</v>
      </c>
      <c r="B63" s="121" t="s">
        <v>78</v>
      </c>
      <c r="C63" s="114" t="s">
        <v>26</v>
      </c>
      <c r="D63" s="123" t="s">
        <v>39</v>
      </c>
      <c r="E63" s="116">
        <v>243</v>
      </c>
      <c r="F63" s="116">
        <v>22500</v>
      </c>
      <c r="G63" s="117">
        <v>225</v>
      </c>
      <c r="H63" s="118">
        <v>500000</v>
      </c>
      <c r="I63" s="119"/>
      <c r="J63" s="119"/>
      <c r="K63" s="122">
        <v>500000</v>
      </c>
      <c r="L63" s="118">
        <v>500000</v>
      </c>
      <c r="M63" s="119"/>
      <c r="N63" s="119"/>
      <c r="O63" s="122">
        <v>500000</v>
      </c>
      <c r="P63" s="69">
        <f t="shared" si="3"/>
        <v>0</v>
      </c>
      <c r="Q63" s="69">
        <f t="shared" si="20"/>
        <v>0</v>
      </c>
      <c r="R63" s="69">
        <f t="shared" si="21"/>
        <v>0</v>
      </c>
      <c r="S63" s="70">
        <f t="shared" si="6"/>
        <v>0</v>
      </c>
      <c r="T63" s="86"/>
    </row>
    <row r="64" spans="1:20" ht="46.5" customHeight="1" x14ac:dyDescent="0.25">
      <c r="A64" s="47" t="s">
        <v>52</v>
      </c>
      <c r="B64" s="121" t="s">
        <v>79</v>
      </c>
      <c r="C64" s="114" t="s">
        <v>26</v>
      </c>
      <c r="D64" s="123" t="s">
        <v>40</v>
      </c>
      <c r="E64" s="116">
        <v>244</v>
      </c>
      <c r="F64" s="116">
        <v>22500</v>
      </c>
      <c r="G64" s="117">
        <v>225</v>
      </c>
      <c r="H64" s="20">
        <f t="shared" ref="H64" si="24">I64+J64+K64</f>
        <v>1255069.73</v>
      </c>
      <c r="I64" s="18"/>
      <c r="J64" s="18">
        <v>1229968.3400000001</v>
      </c>
      <c r="K64" s="19">
        <v>25101.39</v>
      </c>
      <c r="L64" s="20">
        <f t="shared" ref="L64" si="25">M64+N64+O64</f>
        <v>1234117.8600000001</v>
      </c>
      <c r="M64" s="18"/>
      <c r="N64" s="18">
        <v>1209435.5</v>
      </c>
      <c r="O64" s="19">
        <v>24682.36</v>
      </c>
      <c r="P64" s="69">
        <f t="shared" si="3"/>
        <v>20951.870000000083</v>
      </c>
      <c r="Q64" s="69">
        <f t="shared" ref="Q64:S69" si="26">I64-M64</f>
        <v>0</v>
      </c>
      <c r="R64" s="69">
        <f t="shared" ref="R64:S65" si="27">J64-N64</f>
        <v>20532.840000000084</v>
      </c>
      <c r="S64" s="70">
        <f t="shared" si="27"/>
        <v>419.02999999999884</v>
      </c>
      <c r="T64" s="134" t="s">
        <v>91</v>
      </c>
    </row>
    <row r="65" spans="1:20" ht="51" customHeight="1" x14ac:dyDescent="0.25">
      <c r="A65" s="47" t="s">
        <v>53</v>
      </c>
      <c r="B65" s="50" t="s">
        <v>80</v>
      </c>
      <c r="C65" s="114" t="s">
        <v>26</v>
      </c>
      <c r="D65" s="123" t="s">
        <v>39</v>
      </c>
      <c r="E65" s="116">
        <v>243</v>
      </c>
      <c r="F65" s="116">
        <v>22500</v>
      </c>
      <c r="G65" s="117">
        <v>225</v>
      </c>
      <c r="H65" s="20">
        <f>I65+J65+K65</f>
        <v>1400000</v>
      </c>
      <c r="I65" s="18"/>
      <c r="J65" s="18"/>
      <c r="K65" s="19">
        <v>1400000</v>
      </c>
      <c r="L65" s="20">
        <f>M65+N65+O65</f>
        <v>1400000</v>
      </c>
      <c r="M65" s="18"/>
      <c r="N65" s="18"/>
      <c r="O65" s="19">
        <v>1400000</v>
      </c>
      <c r="P65" s="20">
        <f t="shared" si="3"/>
        <v>0</v>
      </c>
      <c r="Q65" s="21">
        <f t="shared" si="26"/>
        <v>0</v>
      </c>
      <c r="R65" s="21">
        <f t="shared" si="27"/>
        <v>0</v>
      </c>
      <c r="S65" s="22">
        <f t="shared" si="27"/>
        <v>0</v>
      </c>
      <c r="T65" s="134"/>
    </row>
    <row r="66" spans="1:20" ht="52.5" customHeight="1" x14ac:dyDescent="0.25">
      <c r="A66" s="47" t="s">
        <v>54</v>
      </c>
      <c r="B66" s="50" t="s">
        <v>81</v>
      </c>
      <c r="C66" s="68" t="s">
        <v>26</v>
      </c>
      <c r="D66" s="56" t="s">
        <v>39</v>
      </c>
      <c r="E66" s="74">
        <v>243</v>
      </c>
      <c r="F66" s="116">
        <v>22500</v>
      </c>
      <c r="G66" s="117">
        <v>225</v>
      </c>
      <c r="H66" s="20">
        <f t="shared" ref="H66:H68" si="28">I66+J66+K66</f>
        <v>250000</v>
      </c>
      <c r="I66" s="18"/>
      <c r="J66" s="18"/>
      <c r="K66" s="19">
        <v>250000</v>
      </c>
      <c r="L66" s="20">
        <f t="shared" ref="L66:L68" si="29">M66+N66+O66</f>
        <v>250000</v>
      </c>
      <c r="M66" s="18"/>
      <c r="N66" s="18"/>
      <c r="O66" s="19">
        <v>250000</v>
      </c>
      <c r="P66" s="20">
        <f t="shared" si="3"/>
        <v>0</v>
      </c>
      <c r="Q66" s="21">
        <f t="shared" si="26"/>
        <v>0</v>
      </c>
      <c r="R66" s="21">
        <f t="shared" si="26"/>
        <v>0</v>
      </c>
      <c r="S66" s="22">
        <f t="shared" si="26"/>
        <v>0</v>
      </c>
      <c r="T66" s="134"/>
    </row>
    <row r="67" spans="1:20" ht="43.5" customHeight="1" x14ac:dyDescent="0.25">
      <c r="A67" s="47" t="s">
        <v>55</v>
      </c>
      <c r="B67" s="124" t="s">
        <v>83</v>
      </c>
      <c r="C67" s="114" t="s">
        <v>26</v>
      </c>
      <c r="D67" s="56" t="s">
        <v>39</v>
      </c>
      <c r="E67" s="116">
        <v>243</v>
      </c>
      <c r="F67" s="116">
        <v>22500</v>
      </c>
      <c r="G67" s="117">
        <v>225</v>
      </c>
      <c r="H67" s="118">
        <f>I67+J67+K67</f>
        <v>400000</v>
      </c>
      <c r="I67" s="119"/>
      <c r="J67" s="18"/>
      <c r="K67" s="19">
        <v>400000</v>
      </c>
      <c r="L67" s="118">
        <f t="shared" si="29"/>
        <v>400000</v>
      </c>
      <c r="M67" s="119"/>
      <c r="N67" s="18"/>
      <c r="O67" s="19">
        <v>400000</v>
      </c>
      <c r="P67" s="20">
        <f t="shared" si="3"/>
        <v>0</v>
      </c>
      <c r="Q67" s="21">
        <f t="shared" si="26"/>
        <v>0</v>
      </c>
      <c r="R67" s="21">
        <f t="shared" si="26"/>
        <v>0</v>
      </c>
      <c r="S67" s="22">
        <f t="shared" si="26"/>
        <v>0</v>
      </c>
      <c r="T67" s="134"/>
    </row>
    <row r="68" spans="1:20" ht="48.75" customHeight="1" x14ac:dyDescent="0.25">
      <c r="A68" s="47" t="s">
        <v>56</v>
      </c>
      <c r="B68" s="50" t="s">
        <v>82</v>
      </c>
      <c r="C68" s="68" t="s">
        <v>26</v>
      </c>
      <c r="D68" s="56" t="s">
        <v>39</v>
      </c>
      <c r="E68" s="74">
        <v>243</v>
      </c>
      <c r="F68" s="74">
        <v>22500</v>
      </c>
      <c r="G68" s="46">
        <v>225</v>
      </c>
      <c r="H68" s="20">
        <f t="shared" si="28"/>
        <v>300000</v>
      </c>
      <c r="I68" s="18"/>
      <c r="J68" s="18"/>
      <c r="K68" s="19">
        <v>300000</v>
      </c>
      <c r="L68" s="20">
        <f t="shared" si="29"/>
        <v>300000</v>
      </c>
      <c r="M68" s="18"/>
      <c r="N68" s="18"/>
      <c r="O68" s="19">
        <v>300000</v>
      </c>
      <c r="P68" s="20">
        <f t="shared" si="3"/>
        <v>0</v>
      </c>
      <c r="Q68" s="21">
        <f t="shared" si="26"/>
        <v>0</v>
      </c>
      <c r="R68" s="21">
        <f t="shared" si="26"/>
        <v>0</v>
      </c>
      <c r="S68" s="22">
        <f t="shared" si="26"/>
        <v>0</v>
      </c>
      <c r="T68" s="134"/>
    </row>
    <row r="69" spans="1:20" ht="69" customHeight="1" thickBot="1" x14ac:dyDescent="0.3">
      <c r="A69" s="47" t="s">
        <v>57</v>
      </c>
      <c r="B69" s="50" t="s">
        <v>84</v>
      </c>
      <c r="C69" s="68" t="s">
        <v>26</v>
      </c>
      <c r="D69" s="56" t="s">
        <v>40</v>
      </c>
      <c r="E69" s="125">
        <v>244</v>
      </c>
      <c r="F69" s="125">
        <v>22500</v>
      </c>
      <c r="G69" s="46">
        <v>225</v>
      </c>
      <c r="H69" s="20">
        <f>J69+K69</f>
        <v>1406979.2000000002</v>
      </c>
      <c r="I69" s="18"/>
      <c r="J69" s="18">
        <v>1378839.62</v>
      </c>
      <c r="K69" s="19">
        <v>28139.58</v>
      </c>
      <c r="L69" s="20">
        <f>N69+O69</f>
        <v>1116604.4100000001</v>
      </c>
      <c r="M69" s="18"/>
      <c r="N69" s="18">
        <v>1094272.32</v>
      </c>
      <c r="O69" s="19">
        <v>22332.09</v>
      </c>
      <c r="P69" s="20">
        <f t="shared" si="3"/>
        <v>290374.79000000004</v>
      </c>
      <c r="Q69" s="21">
        <f t="shared" si="26"/>
        <v>0</v>
      </c>
      <c r="R69" s="21">
        <f t="shared" si="26"/>
        <v>284567.30000000005</v>
      </c>
      <c r="S69" s="22">
        <f t="shared" si="26"/>
        <v>5807.4900000000016</v>
      </c>
      <c r="T69" s="134" t="s">
        <v>91</v>
      </c>
    </row>
    <row r="70" spans="1:20" ht="16.5" hidden="1" x14ac:dyDescent="0.25">
      <c r="A70" s="75" t="s">
        <v>58</v>
      </c>
      <c r="B70" s="76"/>
      <c r="C70" s="77"/>
      <c r="D70" s="78"/>
      <c r="E70" s="79"/>
      <c r="F70" s="79"/>
      <c r="G70" s="80"/>
      <c r="H70" s="81"/>
      <c r="I70" s="82"/>
      <c r="J70" s="82"/>
      <c r="K70" s="83"/>
      <c r="L70" s="81"/>
      <c r="M70" s="82"/>
      <c r="N70" s="82"/>
      <c r="O70" s="83"/>
      <c r="P70" s="81"/>
      <c r="Q70" s="84"/>
      <c r="R70" s="84"/>
      <c r="S70" s="85"/>
      <c r="T70" s="86"/>
    </row>
    <row r="71" spans="1:20" ht="16.5" hidden="1" x14ac:dyDescent="0.25">
      <c r="A71" s="75" t="s">
        <v>65</v>
      </c>
      <c r="B71" s="76"/>
      <c r="C71" s="77"/>
      <c r="D71" s="78"/>
      <c r="E71" s="79"/>
      <c r="F71" s="79"/>
      <c r="G71" s="80"/>
      <c r="H71" s="81"/>
      <c r="I71" s="82"/>
      <c r="J71" s="82"/>
      <c r="K71" s="83"/>
      <c r="L71" s="81"/>
      <c r="M71" s="82"/>
      <c r="N71" s="82"/>
      <c r="O71" s="83"/>
      <c r="P71" s="81"/>
      <c r="Q71" s="84"/>
      <c r="R71" s="84"/>
      <c r="S71" s="85"/>
      <c r="T71" s="86"/>
    </row>
    <row r="72" spans="1:20" ht="96" hidden="1" customHeight="1" thickBot="1" x14ac:dyDescent="0.3">
      <c r="A72" s="75" t="s">
        <v>66</v>
      </c>
      <c r="B72" s="94"/>
      <c r="C72" s="77"/>
      <c r="D72" s="78"/>
      <c r="E72" s="79"/>
      <c r="F72" s="79"/>
      <c r="G72" s="80"/>
      <c r="H72" s="81"/>
      <c r="I72" s="82"/>
      <c r="J72" s="82"/>
      <c r="K72" s="83"/>
      <c r="L72" s="81"/>
      <c r="M72" s="82"/>
      <c r="N72" s="82"/>
      <c r="O72" s="83"/>
      <c r="P72" s="81"/>
      <c r="Q72" s="84"/>
      <c r="R72" s="84"/>
      <c r="S72" s="85"/>
      <c r="T72" s="86"/>
    </row>
    <row r="73" spans="1:20" s="23" customFormat="1" ht="15.75" thickBot="1" x14ac:dyDescent="0.3">
      <c r="A73" s="152" t="s">
        <v>24</v>
      </c>
      <c r="B73" s="153"/>
      <c r="C73" s="154"/>
      <c r="D73" s="52"/>
      <c r="E73" s="53"/>
      <c r="F73" s="53"/>
      <c r="G73" s="54"/>
      <c r="H73" s="55">
        <f t="shared" ref="H73:H79" si="30">I73+J73+K73</f>
        <v>10590712.440000001</v>
      </c>
      <c r="I73" s="55">
        <f>I52+I53+I54+I55+I56+I57+I71+I72</f>
        <v>0</v>
      </c>
      <c r="J73" s="55">
        <f>J64+J58+J57+J69</f>
        <v>5652172.0000000009</v>
      </c>
      <c r="K73" s="55">
        <f>SUM(K52:K69)</f>
        <v>4938540.4399999995</v>
      </c>
      <c r="L73" s="55">
        <f t="shared" ref="L73:L79" si="31">M73+N73+O73</f>
        <v>10153264.530000001</v>
      </c>
      <c r="M73" s="55">
        <f>M52+M53+M54+M55+M56+M57+M71+M72</f>
        <v>0</v>
      </c>
      <c r="N73" s="55">
        <f>N64+N58+N57+N69</f>
        <v>5223473.04</v>
      </c>
      <c r="O73" s="55">
        <f>SUM(O52:O69)</f>
        <v>4929791.49</v>
      </c>
      <c r="P73" s="55">
        <f>Q73+R73+S73</f>
        <v>437447.91000000021</v>
      </c>
      <c r="Q73" s="55">
        <f>Q52+Q53+Q54+Q55+Q56+Q57+Q71+Q72</f>
        <v>0</v>
      </c>
      <c r="R73" s="55">
        <f>R69+R64+R58</f>
        <v>428698.9600000002</v>
      </c>
      <c r="S73" s="55">
        <f>S69+S64+S58</f>
        <v>8748.9500000000007</v>
      </c>
      <c r="T73" s="55">
        <f>T52+T53+T54+T55+T56+T57+T71+T72</f>
        <v>0</v>
      </c>
    </row>
    <row r="74" spans="1:20" s="23" customFormat="1" ht="48" customHeight="1" x14ac:dyDescent="0.25">
      <c r="A74" s="38" t="s">
        <v>34</v>
      </c>
      <c r="B74" s="146" t="s">
        <v>5</v>
      </c>
      <c r="C74" s="147"/>
      <c r="D74" s="34"/>
      <c r="E74" s="35"/>
      <c r="F74" s="35"/>
      <c r="G74" s="36"/>
      <c r="H74" s="20">
        <f t="shared" si="30"/>
        <v>0</v>
      </c>
      <c r="I74" s="21"/>
      <c r="J74" s="21"/>
      <c r="K74" s="22"/>
      <c r="L74" s="20">
        <f t="shared" si="31"/>
        <v>0</v>
      </c>
      <c r="M74" s="21"/>
      <c r="N74" s="21"/>
      <c r="O74" s="22"/>
      <c r="P74" s="20">
        <f>Q74+R74+S74</f>
        <v>0</v>
      </c>
      <c r="Q74" s="21">
        <f t="shared" ref="Q74:S75" si="32">I74-M74</f>
        <v>0</v>
      </c>
      <c r="R74" s="21">
        <f t="shared" si="32"/>
        <v>0</v>
      </c>
      <c r="S74" s="22">
        <f t="shared" si="32"/>
        <v>0</v>
      </c>
      <c r="T74" s="37"/>
    </row>
    <row r="75" spans="1:20" s="23" customFormat="1" ht="81.75" customHeight="1" x14ac:dyDescent="0.25">
      <c r="A75" s="47" t="s">
        <v>15</v>
      </c>
      <c r="B75" s="50" t="s">
        <v>93</v>
      </c>
      <c r="C75" s="135" t="s">
        <v>26</v>
      </c>
      <c r="D75" s="56" t="s">
        <v>48</v>
      </c>
      <c r="E75" s="136">
        <v>244</v>
      </c>
      <c r="F75" s="136">
        <v>22600</v>
      </c>
      <c r="G75" s="137">
        <v>226</v>
      </c>
      <c r="H75" s="20">
        <f t="shared" si="30"/>
        <v>27000</v>
      </c>
      <c r="I75" s="18"/>
      <c r="J75" s="18"/>
      <c r="K75" s="19">
        <v>27000</v>
      </c>
      <c r="L75" s="20">
        <f t="shared" si="31"/>
        <v>27000</v>
      </c>
      <c r="M75" s="18"/>
      <c r="N75" s="18"/>
      <c r="O75" s="19">
        <v>27000</v>
      </c>
      <c r="P75" s="20">
        <f>Q75+R75+S75</f>
        <v>0</v>
      </c>
      <c r="Q75" s="21">
        <f t="shared" si="32"/>
        <v>0</v>
      </c>
      <c r="R75" s="21">
        <f t="shared" si="32"/>
        <v>0</v>
      </c>
      <c r="S75" s="22">
        <f t="shared" si="32"/>
        <v>0</v>
      </c>
      <c r="T75" s="41"/>
    </row>
    <row r="76" spans="1:20" ht="96" customHeight="1" x14ac:dyDescent="0.25">
      <c r="A76" s="47" t="s">
        <v>16</v>
      </c>
      <c r="B76" s="50" t="s">
        <v>97</v>
      </c>
      <c r="C76" s="135" t="s">
        <v>26</v>
      </c>
      <c r="D76" s="56" t="s">
        <v>48</v>
      </c>
      <c r="E76" s="136">
        <v>244</v>
      </c>
      <c r="F76" s="136">
        <v>22500</v>
      </c>
      <c r="G76" s="137">
        <v>225</v>
      </c>
      <c r="H76" s="20">
        <f t="shared" si="30"/>
        <v>3315731.96</v>
      </c>
      <c r="I76" s="18"/>
      <c r="J76" s="18"/>
      <c r="K76" s="19">
        <v>3315731.96</v>
      </c>
      <c r="L76" s="20">
        <f t="shared" si="31"/>
        <v>0</v>
      </c>
      <c r="M76" s="18"/>
      <c r="N76" s="18"/>
      <c r="O76" s="19">
        <v>0</v>
      </c>
      <c r="P76" s="20">
        <f t="shared" ref="P76:P78" si="33">Q76+R76+S76</f>
        <v>3315731.96</v>
      </c>
      <c r="Q76" s="21">
        <f t="shared" ref="Q76:Q78" si="34">I76-M76</f>
        <v>0</v>
      </c>
      <c r="R76" s="21">
        <f t="shared" ref="R76:R78" si="35">J76-N76</f>
        <v>0</v>
      </c>
      <c r="S76" s="22">
        <f t="shared" ref="S76:S78" si="36">K76-O76</f>
        <v>3315731.96</v>
      </c>
      <c r="T76" s="143" t="s">
        <v>99</v>
      </c>
    </row>
    <row r="77" spans="1:20" ht="37.5" customHeight="1" x14ac:dyDescent="0.25">
      <c r="A77" s="47" t="s">
        <v>17</v>
      </c>
      <c r="B77" s="50" t="s">
        <v>95</v>
      </c>
      <c r="C77" s="135" t="s">
        <v>26</v>
      </c>
      <c r="D77" s="56" t="s">
        <v>94</v>
      </c>
      <c r="E77" s="136">
        <v>244</v>
      </c>
      <c r="F77" s="136">
        <v>22500</v>
      </c>
      <c r="G77" s="137">
        <v>225</v>
      </c>
      <c r="H77" s="20">
        <f t="shared" si="30"/>
        <v>73000</v>
      </c>
      <c r="I77" s="18"/>
      <c r="J77" s="18"/>
      <c r="K77" s="19">
        <v>73000</v>
      </c>
      <c r="L77" s="20">
        <f t="shared" si="31"/>
        <v>73000</v>
      </c>
      <c r="M77" s="18"/>
      <c r="N77" s="18"/>
      <c r="O77" s="19">
        <v>73000</v>
      </c>
      <c r="P77" s="20">
        <f t="shared" si="33"/>
        <v>0</v>
      </c>
      <c r="Q77" s="21">
        <f t="shared" si="34"/>
        <v>0</v>
      </c>
      <c r="R77" s="21">
        <f t="shared" si="35"/>
        <v>0</v>
      </c>
      <c r="S77" s="22">
        <v>0</v>
      </c>
      <c r="T77" s="98"/>
    </row>
    <row r="78" spans="1:20" ht="57.75" hidden="1" customHeight="1" x14ac:dyDescent="0.25">
      <c r="A78" s="47" t="s">
        <v>18</v>
      </c>
      <c r="B78" s="76" t="s">
        <v>64</v>
      </c>
      <c r="C78" s="95" t="s">
        <v>26</v>
      </c>
      <c r="D78" s="96" t="s">
        <v>48</v>
      </c>
      <c r="E78" s="97">
        <v>244</v>
      </c>
      <c r="F78" s="97">
        <v>22500</v>
      </c>
      <c r="G78" s="80">
        <v>346</v>
      </c>
      <c r="H78" s="81">
        <f t="shared" si="30"/>
        <v>0</v>
      </c>
      <c r="I78" s="82"/>
      <c r="J78" s="82"/>
      <c r="K78" s="83">
        <v>0</v>
      </c>
      <c r="L78" s="81">
        <f t="shared" si="31"/>
        <v>0</v>
      </c>
      <c r="M78" s="82"/>
      <c r="N78" s="82"/>
      <c r="O78" s="83">
        <v>0</v>
      </c>
      <c r="P78" s="81">
        <f t="shared" si="33"/>
        <v>0</v>
      </c>
      <c r="Q78" s="84">
        <f t="shared" si="34"/>
        <v>0</v>
      </c>
      <c r="R78" s="84">
        <f t="shared" si="35"/>
        <v>0</v>
      </c>
      <c r="S78" s="85">
        <f t="shared" si="36"/>
        <v>0</v>
      </c>
      <c r="T78" s="71"/>
    </row>
    <row r="79" spans="1:20" ht="39.75" customHeight="1" x14ac:dyDescent="0.25">
      <c r="A79" s="47" t="s">
        <v>18</v>
      </c>
      <c r="B79" s="50" t="s">
        <v>44</v>
      </c>
      <c r="C79" s="68" t="s">
        <v>26</v>
      </c>
      <c r="D79" s="56" t="s">
        <v>39</v>
      </c>
      <c r="E79" s="126">
        <v>244</v>
      </c>
      <c r="F79" s="126">
        <v>22500</v>
      </c>
      <c r="G79" s="46">
        <v>225</v>
      </c>
      <c r="H79" s="20">
        <f t="shared" si="30"/>
        <v>3609750.99</v>
      </c>
      <c r="I79" s="18"/>
      <c r="J79" s="18"/>
      <c r="K79" s="19">
        <v>3609750.99</v>
      </c>
      <c r="L79" s="20">
        <f t="shared" si="31"/>
        <v>3609750.99</v>
      </c>
      <c r="M79" s="18"/>
      <c r="N79" s="18"/>
      <c r="O79" s="19">
        <v>3609750.99</v>
      </c>
      <c r="P79" s="20">
        <f>Q79+R79+S79</f>
        <v>0</v>
      </c>
      <c r="Q79" s="21">
        <f>I79-M79</f>
        <v>0</v>
      </c>
      <c r="R79" s="21">
        <f>J79-N79</f>
        <v>0</v>
      </c>
      <c r="S79" s="22">
        <f>K79-O79</f>
        <v>0</v>
      </c>
      <c r="T79" s="132"/>
    </row>
    <row r="80" spans="1:20" ht="41.25" customHeight="1" x14ac:dyDescent="0.25">
      <c r="A80" s="47" t="s">
        <v>19</v>
      </c>
      <c r="B80" s="50" t="s">
        <v>41</v>
      </c>
      <c r="C80" s="68" t="s">
        <v>26</v>
      </c>
      <c r="D80" s="56" t="s">
        <v>39</v>
      </c>
      <c r="E80" s="126">
        <v>244</v>
      </c>
      <c r="F80" s="126">
        <v>22500</v>
      </c>
      <c r="G80" s="46">
        <v>225</v>
      </c>
      <c r="H80" s="20">
        <f t="shared" ref="H80:H84" si="37">I80+J80+K80</f>
        <v>1840824.55</v>
      </c>
      <c r="I80" s="18"/>
      <c r="J80" s="18"/>
      <c r="K80" s="19">
        <v>1840824.55</v>
      </c>
      <c r="L80" s="20">
        <f t="shared" ref="L80:L86" si="38">M80+N80+O80</f>
        <v>1840824.55</v>
      </c>
      <c r="M80" s="18"/>
      <c r="N80" s="18"/>
      <c r="O80" s="19">
        <v>1840824.55</v>
      </c>
      <c r="P80" s="20">
        <f>Q80+R80+S80</f>
        <v>0</v>
      </c>
      <c r="Q80" s="21">
        <f t="shared" ref="Q80:S90" si="39">I80-M80</f>
        <v>0</v>
      </c>
      <c r="R80" s="21">
        <f t="shared" si="39"/>
        <v>0</v>
      </c>
      <c r="S80" s="22">
        <f t="shared" si="39"/>
        <v>0</v>
      </c>
      <c r="T80" s="99"/>
    </row>
    <row r="81" spans="1:20" ht="42.75" customHeight="1" x14ac:dyDescent="0.25">
      <c r="A81" s="47" t="s">
        <v>20</v>
      </c>
      <c r="B81" s="50" t="s">
        <v>59</v>
      </c>
      <c r="C81" s="68" t="s">
        <v>26</v>
      </c>
      <c r="D81" s="56" t="s">
        <v>39</v>
      </c>
      <c r="E81" s="126">
        <v>244</v>
      </c>
      <c r="F81" s="126">
        <v>22500</v>
      </c>
      <c r="G81" s="46">
        <v>225</v>
      </c>
      <c r="H81" s="20">
        <f t="shared" si="37"/>
        <v>1953038.36</v>
      </c>
      <c r="I81" s="18"/>
      <c r="J81" s="18"/>
      <c r="K81" s="19">
        <v>1953038.36</v>
      </c>
      <c r="L81" s="20">
        <f t="shared" si="38"/>
        <v>1947281.36</v>
      </c>
      <c r="M81" s="18"/>
      <c r="N81" s="18"/>
      <c r="O81" s="19">
        <v>1947281.36</v>
      </c>
      <c r="P81" s="20">
        <f t="shared" ref="P81:P90" si="40">Q81+R81+S81</f>
        <v>5757</v>
      </c>
      <c r="Q81" s="21">
        <f t="shared" si="39"/>
        <v>0</v>
      </c>
      <c r="R81" s="21">
        <f t="shared" si="39"/>
        <v>0</v>
      </c>
      <c r="S81" s="22">
        <f t="shared" si="39"/>
        <v>5757</v>
      </c>
      <c r="T81" s="134" t="s">
        <v>92</v>
      </c>
    </row>
    <row r="82" spans="1:20" ht="47.25" customHeight="1" x14ac:dyDescent="0.25">
      <c r="A82" s="47" t="s">
        <v>21</v>
      </c>
      <c r="B82" s="50" t="s">
        <v>45</v>
      </c>
      <c r="C82" s="14" t="s">
        <v>26</v>
      </c>
      <c r="D82" s="56" t="s">
        <v>39</v>
      </c>
      <c r="E82" s="126">
        <v>244</v>
      </c>
      <c r="F82" s="126">
        <v>22500</v>
      </c>
      <c r="G82" s="46">
        <v>225</v>
      </c>
      <c r="H82" s="20">
        <f t="shared" si="37"/>
        <v>348878</v>
      </c>
      <c r="I82" s="18"/>
      <c r="J82" s="18"/>
      <c r="K82" s="19">
        <v>348878</v>
      </c>
      <c r="L82" s="20">
        <f>M82+N82+O82</f>
        <v>348878</v>
      </c>
      <c r="M82" s="18"/>
      <c r="N82" s="18"/>
      <c r="O82" s="19">
        <v>348878</v>
      </c>
      <c r="P82" s="20">
        <f t="shared" si="40"/>
        <v>0</v>
      </c>
      <c r="Q82" s="21">
        <f t="shared" si="39"/>
        <v>0</v>
      </c>
      <c r="R82" s="21">
        <f t="shared" si="39"/>
        <v>0</v>
      </c>
      <c r="S82" s="22">
        <f t="shared" si="39"/>
        <v>0</v>
      </c>
      <c r="T82" s="130"/>
    </row>
    <row r="83" spans="1:20" ht="44.25" customHeight="1" x14ac:dyDescent="0.25">
      <c r="A83" s="47" t="s">
        <v>22</v>
      </c>
      <c r="B83" s="50" t="s">
        <v>42</v>
      </c>
      <c r="C83" s="14" t="s">
        <v>26</v>
      </c>
      <c r="D83" s="56" t="s">
        <v>39</v>
      </c>
      <c r="E83" s="74">
        <v>247</v>
      </c>
      <c r="F83" s="74">
        <v>22300</v>
      </c>
      <c r="G83" s="46">
        <v>223</v>
      </c>
      <c r="H83" s="20">
        <f t="shared" si="37"/>
        <v>2104127.9500000002</v>
      </c>
      <c r="I83" s="18"/>
      <c r="J83" s="18"/>
      <c r="K83" s="19">
        <v>2104127.9500000002</v>
      </c>
      <c r="L83" s="20">
        <f t="shared" si="38"/>
        <v>2104127.9500000002</v>
      </c>
      <c r="M83" s="18"/>
      <c r="N83" s="18"/>
      <c r="O83" s="19">
        <v>2104127.9500000002</v>
      </c>
      <c r="P83" s="20">
        <f t="shared" si="40"/>
        <v>0</v>
      </c>
      <c r="Q83" s="21">
        <f t="shared" si="39"/>
        <v>0</v>
      </c>
      <c r="R83" s="21">
        <f t="shared" si="39"/>
        <v>0</v>
      </c>
      <c r="S83" s="22">
        <f t="shared" si="39"/>
        <v>0</v>
      </c>
      <c r="T83" s="99"/>
    </row>
    <row r="84" spans="1:20" ht="36" customHeight="1" x14ac:dyDescent="0.25">
      <c r="A84" s="47" t="s">
        <v>46</v>
      </c>
      <c r="B84" s="50" t="s">
        <v>43</v>
      </c>
      <c r="C84" s="14" t="s">
        <v>26</v>
      </c>
      <c r="D84" s="56" t="s">
        <v>39</v>
      </c>
      <c r="E84" s="126">
        <v>244</v>
      </c>
      <c r="F84" s="126">
        <v>34600</v>
      </c>
      <c r="G84" s="46">
        <v>346</v>
      </c>
      <c r="H84" s="20">
        <f t="shared" si="37"/>
        <v>192100</v>
      </c>
      <c r="I84" s="18"/>
      <c r="J84" s="18"/>
      <c r="K84" s="19">
        <v>192100</v>
      </c>
      <c r="L84" s="20">
        <f t="shared" si="38"/>
        <v>192100</v>
      </c>
      <c r="M84" s="18"/>
      <c r="N84" s="18"/>
      <c r="O84" s="19">
        <v>192100</v>
      </c>
      <c r="P84" s="20">
        <f t="shared" si="40"/>
        <v>0</v>
      </c>
      <c r="Q84" s="21">
        <f t="shared" si="39"/>
        <v>0</v>
      </c>
      <c r="R84" s="21">
        <f t="shared" si="39"/>
        <v>0</v>
      </c>
      <c r="S84" s="22">
        <f t="shared" si="39"/>
        <v>0</v>
      </c>
      <c r="T84" s="41"/>
    </row>
    <row r="85" spans="1:20" ht="45" x14ac:dyDescent="0.25">
      <c r="A85" s="47" t="s">
        <v>49</v>
      </c>
      <c r="B85" s="50" t="s">
        <v>89</v>
      </c>
      <c r="C85" s="14" t="s">
        <v>26</v>
      </c>
      <c r="D85" s="56" t="s">
        <v>39</v>
      </c>
      <c r="E85" s="126">
        <v>244</v>
      </c>
      <c r="F85" s="126">
        <v>22500</v>
      </c>
      <c r="G85" s="46">
        <v>225</v>
      </c>
      <c r="H85" s="20">
        <f>I85+J85+K85</f>
        <v>108465.23</v>
      </c>
      <c r="I85" s="18"/>
      <c r="J85" s="18"/>
      <c r="K85" s="19">
        <v>108465.23</v>
      </c>
      <c r="L85" s="20">
        <f t="shared" si="38"/>
        <v>108465.23</v>
      </c>
      <c r="M85" s="18"/>
      <c r="N85" s="18"/>
      <c r="O85" s="19">
        <v>108465.23</v>
      </c>
      <c r="P85" s="20">
        <f t="shared" si="40"/>
        <v>0</v>
      </c>
      <c r="Q85" s="21">
        <f t="shared" si="39"/>
        <v>0</v>
      </c>
      <c r="R85" s="21">
        <f t="shared" si="39"/>
        <v>0</v>
      </c>
      <c r="S85" s="22">
        <f>K85-O85</f>
        <v>0</v>
      </c>
      <c r="T85" s="86"/>
    </row>
    <row r="86" spans="1:20" ht="33" x14ac:dyDescent="0.25">
      <c r="A86" s="47" t="s">
        <v>50</v>
      </c>
      <c r="B86" s="50" t="s">
        <v>88</v>
      </c>
      <c r="C86" s="14" t="s">
        <v>26</v>
      </c>
      <c r="D86" s="56" t="s">
        <v>39</v>
      </c>
      <c r="E86" s="126">
        <v>244</v>
      </c>
      <c r="F86" s="126">
        <v>22600</v>
      </c>
      <c r="G86" s="46">
        <v>226</v>
      </c>
      <c r="H86" s="20">
        <f>I86+J86+K86</f>
        <v>723825</v>
      </c>
      <c r="I86" s="18"/>
      <c r="J86" s="18"/>
      <c r="K86" s="18">
        <v>723825</v>
      </c>
      <c r="L86" s="20">
        <f t="shared" si="38"/>
        <v>723825</v>
      </c>
      <c r="M86" s="18"/>
      <c r="N86" s="18"/>
      <c r="O86" s="18">
        <v>723825</v>
      </c>
      <c r="P86" s="20">
        <f t="shared" si="40"/>
        <v>0</v>
      </c>
      <c r="Q86" s="21">
        <f t="shared" si="39"/>
        <v>0</v>
      </c>
      <c r="R86" s="21">
        <f t="shared" si="39"/>
        <v>0</v>
      </c>
      <c r="S86" s="22">
        <f t="shared" si="39"/>
        <v>0</v>
      </c>
      <c r="T86" s="86"/>
    </row>
    <row r="87" spans="1:20" ht="45" x14ac:dyDescent="0.25">
      <c r="A87" s="47" t="s">
        <v>51</v>
      </c>
      <c r="B87" s="50" t="s">
        <v>85</v>
      </c>
      <c r="C87" s="127" t="s">
        <v>26</v>
      </c>
      <c r="D87" s="56" t="s">
        <v>39</v>
      </c>
      <c r="E87" s="126">
        <v>244</v>
      </c>
      <c r="F87" s="126">
        <v>22500</v>
      </c>
      <c r="G87" s="46">
        <v>225</v>
      </c>
      <c r="H87" s="20">
        <f t="shared" ref="H87:H88" si="41">I87+J87+K87</f>
        <v>94204</v>
      </c>
      <c r="I87" s="128"/>
      <c r="J87" s="128"/>
      <c r="K87" s="18">
        <v>94204</v>
      </c>
      <c r="L87" s="20">
        <f t="shared" ref="L87:L90" si="42">M87+N87+O87</f>
        <v>94204</v>
      </c>
      <c r="M87" s="128"/>
      <c r="N87" s="128"/>
      <c r="O87" s="18">
        <v>94204</v>
      </c>
      <c r="P87" s="20">
        <f t="shared" si="40"/>
        <v>0</v>
      </c>
      <c r="Q87" s="21">
        <f t="shared" si="39"/>
        <v>0</v>
      </c>
      <c r="R87" s="21">
        <f t="shared" si="39"/>
        <v>0</v>
      </c>
      <c r="S87" s="22">
        <f t="shared" si="39"/>
        <v>0</v>
      </c>
      <c r="T87" s="93"/>
    </row>
    <row r="88" spans="1:20" s="17" customFormat="1" ht="29.25" customHeight="1" x14ac:dyDescent="0.25">
      <c r="A88" s="47" t="s">
        <v>52</v>
      </c>
      <c r="B88" s="131" t="s">
        <v>87</v>
      </c>
      <c r="C88" s="68">
        <v>409</v>
      </c>
      <c r="D88" s="56" t="s">
        <v>39</v>
      </c>
      <c r="E88" s="126">
        <v>244</v>
      </c>
      <c r="F88" s="126">
        <v>22600</v>
      </c>
      <c r="G88" s="46">
        <v>226</v>
      </c>
      <c r="H88" s="20">
        <f t="shared" si="41"/>
        <v>50000</v>
      </c>
      <c r="I88" s="18"/>
      <c r="J88" s="18"/>
      <c r="K88" s="19">
        <v>50000</v>
      </c>
      <c r="L88" s="20">
        <f t="shared" si="42"/>
        <v>50000</v>
      </c>
      <c r="M88" s="18"/>
      <c r="N88" s="18"/>
      <c r="O88" s="19">
        <v>50000</v>
      </c>
      <c r="P88" s="20">
        <f t="shared" si="40"/>
        <v>0</v>
      </c>
      <c r="Q88" s="21">
        <f t="shared" si="39"/>
        <v>0</v>
      </c>
      <c r="R88" s="21">
        <f t="shared" si="39"/>
        <v>0</v>
      </c>
      <c r="S88" s="22">
        <f t="shared" si="39"/>
        <v>0</v>
      </c>
      <c r="T88" s="86"/>
    </row>
    <row r="89" spans="1:20" ht="62.25" customHeight="1" x14ac:dyDescent="0.25">
      <c r="A89" s="47" t="s">
        <v>53</v>
      </c>
      <c r="B89" s="50" t="s">
        <v>90</v>
      </c>
      <c r="C89" s="129" t="s">
        <v>26</v>
      </c>
      <c r="D89" s="56" t="s">
        <v>39</v>
      </c>
      <c r="E89" s="126">
        <v>244</v>
      </c>
      <c r="F89" s="126">
        <v>22600</v>
      </c>
      <c r="G89" s="46">
        <v>226</v>
      </c>
      <c r="H89" s="20">
        <f>K89</f>
        <v>160068.92000000001</v>
      </c>
      <c r="I89" s="18"/>
      <c r="J89" s="18"/>
      <c r="K89" s="19">
        <v>160068.92000000001</v>
      </c>
      <c r="L89" s="20">
        <f t="shared" si="42"/>
        <v>160068.92000000001</v>
      </c>
      <c r="M89" s="18"/>
      <c r="N89" s="18"/>
      <c r="O89" s="19">
        <v>160068.92000000001</v>
      </c>
      <c r="P89" s="20">
        <f t="shared" si="40"/>
        <v>0</v>
      </c>
      <c r="Q89" s="21">
        <v>0</v>
      </c>
      <c r="R89" s="21"/>
      <c r="S89" s="22">
        <f t="shared" si="39"/>
        <v>0</v>
      </c>
      <c r="T89" s="86"/>
    </row>
    <row r="90" spans="1:20" ht="33.75" thickBot="1" x14ac:dyDescent="0.3">
      <c r="A90" s="47" t="s">
        <v>54</v>
      </c>
      <c r="B90" s="50" t="s">
        <v>86</v>
      </c>
      <c r="C90" s="14" t="s">
        <v>26</v>
      </c>
      <c r="D90" s="56" t="s">
        <v>39</v>
      </c>
      <c r="E90" s="126">
        <v>244</v>
      </c>
      <c r="F90" s="126">
        <v>34400</v>
      </c>
      <c r="G90" s="46">
        <v>344</v>
      </c>
      <c r="H90" s="20">
        <f>K90</f>
        <v>2612</v>
      </c>
      <c r="I90" s="18"/>
      <c r="J90" s="18"/>
      <c r="K90" s="19">
        <v>2612</v>
      </c>
      <c r="L90" s="20">
        <f t="shared" si="42"/>
        <v>2612</v>
      </c>
      <c r="M90" s="18"/>
      <c r="N90" s="18"/>
      <c r="O90" s="19">
        <v>2612</v>
      </c>
      <c r="P90" s="20">
        <f t="shared" si="40"/>
        <v>0</v>
      </c>
      <c r="Q90" s="21">
        <f t="shared" ref="Q90:R90" si="43">I90-M90</f>
        <v>0</v>
      </c>
      <c r="R90" s="21">
        <f t="shared" si="43"/>
        <v>0</v>
      </c>
      <c r="S90" s="22">
        <f t="shared" si="39"/>
        <v>0</v>
      </c>
      <c r="T90" s="86"/>
    </row>
    <row r="91" spans="1:20" ht="33.75" hidden="1" thickBot="1" x14ac:dyDescent="0.3">
      <c r="A91" s="75" t="s">
        <v>56</v>
      </c>
      <c r="B91" s="89"/>
      <c r="C91" s="87" t="s">
        <v>26</v>
      </c>
      <c r="D91" s="100"/>
      <c r="E91" s="101"/>
      <c r="F91" s="101"/>
      <c r="G91" s="102"/>
      <c r="H91" s="81">
        <f t="shared" ref="H91" si="44">I91+J91+K91</f>
        <v>0</v>
      </c>
      <c r="I91" s="90"/>
      <c r="J91" s="90"/>
      <c r="K91" s="91"/>
      <c r="L91" s="81">
        <f t="shared" si="8"/>
        <v>0</v>
      </c>
      <c r="M91" s="90"/>
      <c r="N91" s="90"/>
      <c r="O91" s="91"/>
      <c r="P91" s="81">
        <f t="shared" ref="P91" si="45">Q91+R91+S91</f>
        <v>0</v>
      </c>
      <c r="Q91" s="84">
        <f t="shared" ref="Q91" si="46">I91-M91</f>
        <v>0</v>
      </c>
      <c r="R91" s="84">
        <f t="shared" ref="R91" si="47">J91-N91</f>
        <v>0</v>
      </c>
      <c r="S91" s="85">
        <f t="shared" ref="S91" si="48">K91-O91</f>
        <v>0</v>
      </c>
      <c r="T91" s="92"/>
    </row>
    <row r="92" spans="1:20" ht="15.75" thickBot="1" x14ac:dyDescent="0.3">
      <c r="A92" s="152" t="s">
        <v>24</v>
      </c>
      <c r="B92" s="153"/>
      <c r="C92" s="154"/>
      <c r="D92" s="52"/>
      <c r="E92" s="53"/>
      <c r="F92" s="53"/>
      <c r="G92" s="54"/>
      <c r="H92" s="55">
        <f>I92+J92+K92</f>
        <v>14603626.960000001</v>
      </c>
      <c r="I92" s="55">
        <f>I75+I80+I81+I82+I83+I84+I85+I91</f>
        <v>0</v>
      </c>
      <c r="J92" s="55">
        <f>J75+J80+J81+J82+J83+J84+J85+J91</f>
        <v>0</v>
      </c>
      <c r="K92" s="55">
        <f>K75+K80+K81+K82+K83+K84+K85+K91+K86+K87+K88+K89+K90+K76+K77+K78+K79</f>
        <v>14603626.960000001</v>
      </c>
      <c r="L92" s="55">
        <f>M92+N92+O92</f>
        <v>11282138</v>
      </c>
      <c r="M92" s="55">
        <f>M75+M80+M81+M82+M83+M84+M85+M91</f>
        <v>0</v>
      </c>
      <c r="N92" s="55">
        <f>N75+N80+N81+N82+N83+N84+N85+N91</f>
        <v>0</v>
      </c>
      <c r="O92" s="55">
        <f>O90+O89+O88+O87+O86+O85+O84+O83+O82+O81+O80+O79+O78+O77+O76+O75</f>
        <v>11282138</v>
      </c>
      <c r="P92" s="55">
        <f>Q92+R92+S92</f>
        <v>3321488.96</v>
      </c>
      <c r="Q92" s="55">
        <f>Q75+Q80+Q81+Q82+Q83+Q84+Q85+Q91</f>
        <v>0</v>
      </c>
      <c r="R92" s="55">
        <f>R75+R80+R81+R82+R83+R84+R85+R91</f>
        <v>0</v>
      </c>
      <c r="S92" s="55">
        <f>S81+S76</f>
        <v>3321488.96</v>
      </c>
      <c r="T92" s="55"/>
    </row>
    <row r="93" spans="1:20" ht="28.9" hidden="1" customHeight="1" x14ac:dyDescent="0.25">
      <c r="A93" s="38" t="s">
        <v>35</v>
      </c>
      <c r="B93" s="146" t="s">
        <v>98</v>
      </c>
      <c r="C93" s="147"/>
      <c r="D93" s="34"/>
      <c r="E93" s="35"/>
      <c r="F93" s="35"/>
      <c r="G93" s="36"/>
      <c r="H93" s="20">
        <f>I93+J93+K93</f>
        <v>0</v>
      </c>
      <c r="I93" s="21"/>
      <c r="J93" s="21"/>
      <c r="K93" s="22"/>
      <c r="L93" s="20">
        <f>M93+N93+O93</f>
        <v>0</v>
      </c>
      <c r="M93" s="21"/>
      <c r="N93" s="21"/>
      <c r="O93" s="22"/>
      <c r="P93" s="20">
        <f>Q93+R93+S93</f>
        <v>0</v>
      </c>
      <c r="Q93" s="21">
        <f t="shared" ref="Q93:Q97" si="49">I93-M93</f>
        <v>0</v>
      </c>
      <c r="R93" s="21">
        <f t="shared" ref="R93:R97" si="50">J93-N93</f>
        <v>0</v>
      </c>
      <c r="S93" s="22">
        <f t="shared" ref="S93:S97" si="51">K93-O93</f>
        <v>0</v>
      </c>
      <c r="T93" s="37"/>
    </row>
    <row r="94" spans="1:20" ht="21" hidden="1" customHeight="1" thickBot="1" x14ac:dyDescent="0.3">
      <c r="A94" s="47" t="s">
        <v>15</v>
      </c>
      <c r="B94" s="50"/>
      <c r="C94" s="68" t="s">
        <v>26</v>
      </c>
      <c r="D94" s="51"/>
      <c r="E94" s="133"/>
      <c r="F94" s="133"/>
      <c r="G94" s="46"/>
      <c r="H94" s="20">
        <f t="shared" ref="H94:H97" si="52">I94+J94+K94</f>
        <v>0</v>
      </c>
      <c r="I94" s="18"/>
      <c r="J94" s="18"/>
      <c r="K94" s="19"/>
      <c r="L94" s="20">
        <f t="shared" ref="L94:L97" si="53">M94+N94+O94</f>
        <v>0</v>
      </c>
      <c r="M94" s="18"/>
      <c r="N94" s="18"/>
      <c r="O94" s="19"/>
      <c r="P94" s="20">
        <f t="shared" ref="P94:P97" si="54">Q94+R94+S94</f>
        <v>0</v>
      </c>
      <c r="Q94" s="21">
        <f t="shared" si="49"/>
        <v>0</v>
      </c>
      <c r="R94" s="21">
        <f t="shared" si="50"/>
        <v>0</v>
      </c>
      <c r="S94" s="22">
        <f t="shared" si="51"/>
        <v>0</v>
      </c>
      <c r="T94" s="41"/>
    </row>
    <row r="95" spans="1:20" ht="18.75" hidden="1" customHeight="1" x14ac:dyDescent="0.25">
      <c r="A95" s="47" t="s">
        <v>16</v>
      </c>
      <c r="B95" s="50"/>
      <c r="C95" s="68" t="s">
        <v>26</v>
      </c>
      <c r="D95" s="51"/>
      <c r="E95" s="133"/>
      <c r="F95" s="133"/>
      <c r="G95" s="46"/>
      <c r="H95" s="20">
        <f t="shared" si="52"/>
        <v>0</v>
      </c>
      <c r="I95" s="18"/>
      <c r="J95" s="18"/>
      <c r="K95" s="19"/>
      <c r="L95" s="20">
        <f t="shared" si="53"/>
        <v>0</v>
      </c>
      <c r="M95" s="18"/>
      <c r="N95" s="18"/>
      <c r="O95" s="19"/>
      <c r="P95" s="20">
        <f t="shared" si="54"/>
        <v>0</v>
      </c>
      <c r="Q95" s="21">
        <f t="shared" si="49"/>
        <v>0</v>
      </c>
      <c r="R95" s="21">
        <f t="shared" si="50"/>
        <v>0</v>
      </c>
      <c r="S95" s="22">
        <f t="shared" si="51"/>
        <v>0</v>
      </c>
      <c r="T95" s="41"/>
    </row>
    <row r="96" spans="1:20" ht="17.25" hidden="1" customHeight="1" x14ac:dyDescent="0.25">
      <c r="A96" s="47" t="s">
        <v>17</v>
      </c>
      <c r="B96" s="50"/>
      <c r="C96" s="68" t="s">
        <v>26</v>
      </c>
      <c r="D96" s="51"/>
      <c r="E96" s="133"/>
      <c r="F96" s="133"/>
      <c r="G96" s="46"/>
      <c r="H96" s="20">
        <f t="shared" si="52"/>
        <v>0</v>
      </c>
      <c r="I96" s="18"/>
      <c r="J96" s="18"/>
      <c r="K96" s="19"/>
      <c r="L96" s="20">
        <f t="shared" si="53"/>
        <v>0</v>
      </c>
      <c r="M96" s="18"/>
      <c r="N96" s="18"/>
      <c r="O96" s="19"/>
      <c r="P96" s="20">
        <f t="shared" si="54"/>
        <v>0</v>
      </c>
      <c r="Q96" s="21">
        <f t="shared" si="49"/>
        <v>0</v>
      </c>
      <c r="R96" s="21">
        <f t="shared" si="50"/>
        <v>0</v>
      </c>
      <c r="S96" s="22">
        <f t="shared" si="51"/>
        <v>0</v>
      </c>
      <c r="T96" s="41"/>
    </row>
    <row r="97" spans="1:20" ht="16.5" hidden="1" customHeight="1" thickBot="1" x14ac:dyDescent="0.3">
      <c r="A97" s="47" t="s">
        <v>18</v>
      </c>
      <c r="B97" s="50"/>
      <c r="C97" s="68" t="s">
        <v>26</v>
      </c>
      <c r="D97" s="51"/>
      <c r="E97" s="133"/>
      <c r="F97" s="133"/>
      <c r="G97" s="46"/>
      <c r="H97" s="20">
        <f t="shared" si="52"/>
        <v>0</v>
      </c>
      <c r="I97" s="18"/>
      <c r="J97" s="18"/>
      <c r="K97" s="19"/>
      <c r="L97" s="20">
        <f t="shared" si="53"/>
        <v>0</v>
      </c>
      <c r="M97" s="18"/>
      <c r="N97" s="18"/>
      <c r="O97" s="19"/>
      <c r="P97" s="20">
        <f t="shared" si="54"/>
        <v>0</v>
      </c>
      <c r="Q97" s="21">
        <f t="shared" si="49"/>
        <v>0</v>
      </c>
      <c r="R97" s="21">
        <f t="shared" si="50"/>
        <v>0</v>
      </c>
      <c r="S97" s="22">
        <f t="shared" si="51"/>
        <v>0</v>
      </c>
      <c r="T97" s="41"/>
    </row>
    <row r="98" spans="1:20" ht="15.75" hidden="1" thickBot="1" x14ac:dyDescent="0.3">
      <c r="A98" s="152" t="s">
        <v>24</v>
      </c>
      <c r="B98" s="153"/>
      <c r="C98" s="154"/>
      <c r="D98" s="52"/>
      <c r="E98" s="53"/>
      <c r="F98" s="53"/>
      <c r="G98" s="54"/>
      <c r="H98" s="55">
        <f>I98+J98+K98</f>
        <v>0</v>
      </c>
      <c r="I98" s="55">
        <f>I93+I94+I95+I96+I97</f>
        <v>0</v>
      </c>
      <c r="J98" s="55">
        <f>J93+J94+J95+J96+J97</f>
        <v>0</v>
      </c>
      <c r="K98" s="55">
        <f>K93+K94+K95+K96+K97</f>
        <v>0</v>
      </c>
      <c r="L98" s="55">
        <f>M98+N98+O98</f>
        <v>0</v>
      </c>
      <c r="M98" s="55">
        <f>M93+M94+M95+M96+M97</f>
        <v>0</v>
      </c>
      <c r="N98" s="55">
        <f t="shared" ref="N98" si="55">N93+N94+N95+N96+N97</f>
        <v>0</v>
      </c>
      <c r="O98" s="55">
        <f>O93+O94+O95+O96+O97</f>
        <v>0</v>
      </c>
      <c r="P98" s="55">
        <f>Q98+R98+S98</f>
        <v>0</v>
      </c>
      <c r="Q98" s="55">
        <f>Q93+Q94+Q95+Q96+Q97</f>
        <v>0</v>
      </c>
      <c r="R98" s="55">
        <f>R93+R94+R95+R96+R97</f>
        <v>0</v>
      </c>
      <c r="S98" s="55">
        <f>S93+S94+S95+S96+S97</f>
        <v>0</v>
      </c>
      <c r="T98" s="55">
        <f t="shared" ref="T98" si="56">T85+T91+T92+T93+T94+T95+T96+T97</f>
        <v>0</v>
      </c>
    </row>
    <row r="99" spans="1:20" s="1" customFormat="1" ht="15.75" thickBot="1" x14ac:dyDescent="0.3">
      <c r="A99" s="158"/>
      <c r="B99" s="159"/>
      <c r="C99" s="159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60"/>
    </row>
    <row r="100" spans="1:20" s="13" customFormat="1" ht="16.5" thickBot="1" x14ac:dyDescent="0.3">
      <c r="A100" s="166" t="s">
        <v>1</v>
      </c>
      <c r="B100" s="167"/>
      <c r="C100" s="168"/>
      <c r="D100" s="138"/>
      <c r="E100" s="139"/>
      <c r="F100" s="139"/>
      <c r="G100" s="140"/>
      <c r="H100" s="141">
        <f>I100+J100+K100</f>
        <v>25194339.399999999</v>
      </c>
      <c r="I100" s="141">
        <f>I40+I50+I73+I92+I98</f>
        <v>0</v>
      </c>
      <c r="J100" s="141">
        <f>J40+J50+J73+J92+J98</f>
        <v>5652172.0000000009</v>
      </c>
      <c r="K100" s="141">
        <f>K40+K50+K73+K92+K98</f>
        <v>19542167.399999999</v>
      </c>
      <c r="L100" s="141">
        <f>M100+N100+O100</f>
        <v>21435402.530000001</v>
      </c>
      <c r="M100" s="141">
        <f>M40+M50+M73+M92+M98</f>
        <v>0</v>
      </c>
      <c r="N100" s="141">
        <f>N40+N50+N73+N92+N98</f>
        <v>5223473.04</v>
      </c>
      <c r="O100" s="141">
        <f>O40+O50+O73+O92+O98</f>
        <v>16211929.49</v>
      </c>
      <c r="P100" s="141">
        <f>Q100+R100+S100</f>
        <v>3758936.87</v>
      </c>
      <c r="Q100" s="141">
        <f>Q40+Q50+Q73+Q92+Q98</f>
        <v>0</v>
      </c>
      <c r="R100" s="141">
        <f>R40+R50+R73+R92+R98</f>
        <v>428698.9600000002</v>
      </c>
      <c r="S100" s="141">
        <f>S40+S50+S73+S92+S98</f>
        <v>3330237.91</v>
      </c>
      <c r="T100" s="142"/>
    </row>
    <row r="101" spans="1:20" s="1" customFormat="1" ht="13.15" hidden="1" customHeight="1" x14ac:dyDescent="0.25">
      <c r="A101" s="4"/>
      <c r="B101" s="9"/>
      <c r="C101" s="12"/>
      <c r="D101" s="9"/>
      <c r="E101" s="9"/>
      <c r="F101" s="9"/>
      <c r="G101" s="9"/>
      <c r="H101" s="10"/>
      <c r="I101" s="11"/>
      <c r="J101" s="11"/>
      <c r="K101" s="11"/>
      <c r="L101" s="10"/>
      <c r="M101" s="11"/>
      <c r="N101" s="11"/>
      <c r="O101" s="11"/>
      <c r="P101" s="10"/>
      <c r="Q101" s="11"/>
      <c r="R101" s="11"/>
      <c r="S101" s="11"/>
      <c r="T101" s="6"/>
    </row>
    <row r="102" spans="1:20" s="1" customFormat="1" ht="9" customHeight="1" x14ac:dyDescent="0.25">
      <c r="A102" s="4"/>
      <c r="B102" s="9"/>
      <c r="C102" s="12"/>
      <c r="D102" s="9"/>
      <c r="E102" s="9"/>
      <c r="F102" s="9"/>
      <c r="G102" s="9"/>
      <c r="H102" s="10"/>
      <c r="I102" s="11"/>
      <c r="J102" s="11"/>
      <c r="K102" s="11"/>
      <c r="L102" s="10"/>
      <c r="M102" s="11"/>
      <c r="N102" s="11"/>
      <c r="O102" s="11"/>
      <c r="P102" s="10"/>
      <c r="Q102" s="11"/>
      <c r="R102" s="11"/>
      <c r="S102" s="11"/>
      <c r="T102" s="6"/>
    </row>
    <row r="103" spans="1:20" s="1" customFormat="1" hidden="1" x14ac:dyDescent="0.25">
      <c r="A103" s="4"/>
      <c r="B103" s="9"/>
      <c r="C103" s="12"/>
      <c r="D103" s="9"/>
      <c r="E103" s="9"/>
      <c r="F103" s="9"/>
      <c r="G103" s="9"/>
      <c r="H103" s="10"/>
      <c r="I103" s="11"/>
      <c r="J103" s="11"/>
      <c r="K103" s="11"/>
      <c r="L103" s="10"/>
      <c r="M103" s="11"/>
      <c r="N103" s="11"/>
      <c r="O103" s="11"/>
      <c r="P103" s="10"/>
      <c r="Q103" s="11"/>
      <c r="R103" s="11"/>
      <c r="S103" s="11"/>
      <c r="T103" s="6"/>
    </row>
    <row r="104" spans="1:20" x14ac:dyDescent="0.25">
      <c r="A104" s="150" t="s">
        <v>28</v>
      </c>
      <c r="B104" s="151"/>
      <c r="C104" s="5" t="s">
        <v>60</v>
      </c>
      <c r="D104" s="5"/>
      <c r="E104" s="6"/>
      <c r="F104" s="6"/>
      <c r="G104" s="6"/>
      <c r="H104" s="7"/>
      <c r="I104" s="7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5"/>
    </row>
    <row r="105" spans="1:20" x14ac:dyDescent="0.25">
      <c r="A105" s="5"/>
      <c r="B105" s="5"/>
      <c r="C105" s="5"/>
      <c r="D105" s="5"/>
      <c r="E105" s="6"/>
      <c r="F105" s="6"/>
      <c r="G105" s="6"/>
      <c r="H105" s="7"/>
      <c r="I105" s="7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5"/>
    </row>
    <row r="106" spans="1:20" x14ac:dyDescent="0.25">
      <c r="A106" s="150" t="s">
        <v>27</v>
      </c>
      <c r="B106" s="151"/>
      <c r="C106" s="5" t="s">
        <v>61</v>
      </c>
      <c r="D106" s="5"/>
      <c r="E106" s="6"/>
      <c r="F106" s="5"/>
      <c r="G106" s="5"/>
      <c r="H106" s="5"/>
      <c r="I106" s="5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5"/>
    </row>
    <row r="107" spans="1:20" ht="3" customHeight="1" x14ac:dyDescent="0.25">
      <c r="A107" s="5"/>
      <c r="B107" s="6"/>
      <c r="C107" s="6"/>
      <c r="D107" s="6"/>
      <c r="E107" s="6"/>
      <c r="F107" s="5"/>
      <c r="G107" s="5"/>
      <c r="H107" s="5"/>
      <c r="I107" s="5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5"/>
    </row>
    <row r="108" spans="1:20" x14ac:dyDescent="0.25">
      <c r="A108" s="5" t="s">
        <v>29</v>
      </c>
      <c r="B108" s="6" t="s">
        <v>63</v>
      </c>
      <c r="C108" s="6"/>
      <c r="D108" s="6"/>
      <c r="E108" s="6"/>
      <c r="F108" s="5"/>
      <c r="G108" s="5"/>
      <c r="H108" s="5"/>
      <c r="I108" s="5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5"/>
    </row>
    <row r="109" spans="1:20" x14ac:dyDescent="0.25">
      <c r="A109" s="5" t="s">
        <v>30</v>
      </c>
      <c r="B109" s="6" t="s">
        <v>62</v>
      </c>
      <c r="C109" s="6"/>
      <c r="D109" s="6"/>
      <c r="E109" s="6"/>
      <c r="F109" s="6"/>
      <c r="G109" s="6"/>
      <c r="H109" s="7"/>
      <c r="I109" s="7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5"/>
    </row>
    <row r="110" spans="1:20" x14ac:dyDescent="0.25">
      <c r="A110" s="5"/>
      <c r="B110" s="6"/>
      <c r="C110" s="6"/>
      <c r="D110" s="6"/>
      <c r="E110" s="6"/>
      <c r="F110" s="6"/>
      <c r="G110" s="6"/>
      <c r="H110" s="7"/>
      <c r="I110" s="7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5"/>
    </row>
    <row r="111" spans="1:20" x14ac:dyDescent="0.25">
      <c r="A111" s="5"/>
      <c r="B111" s="6"/>
      <c r="C111" s="6"/>
      <c r="D111" s="6"/>
      <c r="E111" s="6"/>
      <c r="F111" s="6"/>
      <c r="G111" s="6"/>
      <c r="H111" s="7"/>
      <c r="I111" s="7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5"/>
    </row>
    <row r="112" spans="1:20" x14ac:dyDescent="0.25">
      <c r="A112" s="5"/>
      <c r="B112" s="6"/>
      <c r="C112" s="6"/>
      <c r="D112" s="6"/>
      <c r="E112" s="6"/>
      <c r="F112" s="6"/>
      <c r="G112" s="6"/>
      <c r="H112" s="7"/>
      <c r="I112" s="7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5"/>
    </row>
    <row r="113" spans="1:20" x14ac:dyDescent="0.25">
      <c r="A113" s="5"/>
      <c r="B113" s="6"/>
      <c r="C113" s="6"/>
      <c r="D113" s="6"/>
      <c r="E113" s="6"/>
      <c r="F113" s="6"/>
      <c r="G113" s="6"/>
      <c r="H113" s="7"/>
      <c r="I113" s="7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5"/>
    </row>
    <row r="114" spans="1:20" x14ac:dyDescent="0.25">
      <c r="A114" s="5"/>
      <c r="B114" s="6"/>
      <c r="C114" s="6"/>
      <c r="D114" s="6"/>
      <c r="E114" s="6"/>
      <c r="F114" s="6"/>
      <c r="G114" s="6"/>
      <c r="H114" s="7"/>
      <c r="I114" s="7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5"/>
    </row>
    <row r="115" spans="1:20" x14ac:dyDescent="0.25">
      <c r="A115" s="5"/>
      <c r="B115" s="6"/>
      <c r="C115" s="6"/>
      <c r="D115" s="6"/>
      <c r="E115" s="6"/>
      <c r="F115" s="6"/>
      <c r="G115" s="6"/>
      <c r="H115" s="7"/>
      <c r="I115" s="7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5"/>
    </row>
    <row r="116" spans="1:20" x14ac:dyDescent="0.25">
      <c r="A116" s="5"/>
      <c r="B116" s="6"/>
      <c r="C116" s="6"/>
      <c r="D116" s="6"/>
      <c r="E116" s="6"/>
      <c r="F116" s="6"/>
      <c r="G116" s="6"/>
      <c r="H116" s="7"/>
      <c r="I116" s="7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5"/>
    </row>
    <row r="117" spans="1:20" x14ac:dyDescent="0.25">
      <c r="A117" s="5"/>
      <c r="B117" s="6"/>
      <c r="C117" s="6"/>
      <c r="D117" s="6"/>
      <c r="E117" s="6"/>
      <c r="F117" s="6"/>
      <c r="G117" s="6"/>
      <c r="H117" s="7"/>
      <c r="I117" s="7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5"/>
    </row>
    <row r="118" spans="1:20" x14ac:dyDescent="0.25">
      <c r="A118" s="5"/>
      <c r="B118" s="6"/>
      <c r="C118" s="6"/>
      <c r="D118" s="6"/>
      <c r="E118" s="6"/>
      <c r="F118" s="6"/>
      <c r="G118" s="6"/>
      <c r="H118" s="7"/>
      <c r="I118" s="7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5"/>
    </row>
    <row r="119" spans="1:20" x14ac:dyDescent="0.25">
      <c r="A119" s="5"/>
      <c r="B119" s="6"/>
      <c r="C119" s="6"/>
      <c r="D119" s="6"/>
      <c r="E119" s="6"/>
      <c r="F119" s="6"/>
      <c r="G119" s="6"/>
      <c r="H119" s="7"/>
      <c r="I119" s="7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5"/>
    </row>
    <row r="120" spans="1:20" x14ac:dyDescent="0.25">
      <c r="A120" s="5"/>
      <c r="B120" s="6"/>
      <c r="C120" s="6"/>
      <c r="D120" s="6"/>
      <c r="E120" s="6"/>
      <c r="F120" s="6"/>
      <c r="G120" s="6"/>
      <c r="H120" s="7"/>
      <c r="I120" s="7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5"/>
    </row>
    <row r="121" spans="1:20" x14ac:dyDescent="0.25">
      <c r="A121" s="5"/>
      <c r="B121" s="6"/>
      <c r="C121" s="6"/>
      <c r="D121" s="6"/>
      <c r="E121" s="6"/>
      <c r="F121" s="6"/>
      <c r="G121" s="6"/>
      <c r="H121" s="7"/>
      <c r="I121" s="7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5"/>
    </row>
    <row r="122" spans="1:20" x14ac:dyDescent="0.25">
      <c r="A122" s="5"/>
      <c r="B122" s="6"/>
      <c r="C122" s="6"/>
      <c r="D122" s="6"/>
      <c r="E122" s="6"/>
      <c r="F122" s="6"/>
      <c r="G122" s="6"/>
      <c r="H122" s="7"/>
      <c r="I122" s="7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5"/>
    </row>
    <row r="123" spans="1:20" x14ac:dyDescent="0.25">
      <c r="A123" s="5"/>
      <c r="B123" s="6"/>
      <c r="C123" s="6"/>
      <c r="D123" s="6"/>
      <c r="E123" s="6"/>
      <c r="F123" s="6"/>
      <c r="G123" s="6"/>
      <c r="H123" s="7"/>
      <c r="I123" s="7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5"/>
    </row>
    <row r="124" spans="1:20" x14ac:dyDescent="0.25">
      <c r="A124" s="5"/>
      <c r="B124" s="6"/>
      <c r="C124" s="6"/>
      <c r="D124" s="6"/>
      <c r="E124" s="6"/>
      <c r="F124" s="6"/>
      <c r="G124" s="6"/>
      <c r="H124" s="7"/>
      <c r="I124" s="7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5"/>
    </row>
    <row r="125" spans="1:20" x14ac:dyDescent="0.25">
      <c r="A125" s="5"/>
      <c r="B125" s="6"/>
      <c r="C125" s="6"/>
      <c r="D125" s="6"/>
      <c r="E125" s="6"/>
      <c r="F125" s="6"/>
      <c r="G125" s="6"/>
      <c r="H125" s="7"/>
      <c r="I125" s="7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5"/>
    </row>
    <row r="126" spans="1:20" x14ac:dyDescent="0.25">
      <c r="A126" s="5"/>
      <c r="B126" s="6"/>
      <c r="C126" s="6"/>
      <c r="D126" s="6"/>
      <c r="E126" s="6"/>
      <c r="F126" s="6"/>
      <c r="G126" s="6"/>
      <c r="H126" s="7"/>
      <c r="I126" s="7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5"/>
    </row>
    <row r="127" spans="1:20" x14ac:dyDescent="0.25">
      <c r="A127" s="5"/>
      <c r="B127" s="6"/>
      <c r="C127" s="6"/>
      <c r="D127" s="6"/>
      <c r="E127" s="6"/>
      <c r="F127" s="6"/>
      <c r="G127" s="6"/>
      <c r="H127" s="7"/>
      <c r="I127" s="7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5"/>
    </row>
    <row r="128" spans="1:20" x14ac:dyDescent="0.25">
      <c r="A128" s="5"/>
      <c r="B128" s="6"/>
      <c r="C128" s="6"/>
      <c r="D128" s="6"/>
      <c r="E128" s="6"/>
      <c r="F128" s="6"/>
      <c r="G128" s="6"/>
      <c r="H128" s="7"/>
      <c r="I128" s="7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5"/>
    </row>
    <row r="129" spans="1:20" x14ac:dyDescent="0.25">
      <c r="A129" s="5"/>
      <c r="B129" s="6"/>
      <c r="C129" s="6"/>
      <c r="D129" s="6"/>
      <c r="E129" s="6"/>
      <c r="F129" s="6"/>
      <c r="G129" s="6"/>
      <c r="H129" s="7"/>
      <c r="I129" s="7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5"/>
    </row>
    <row r="130" spans="1:20" x14ac:dyDescent="0.25">
      <c r="A130" s="5"/>
      <c r="B130" s="6"/>
      <c r="C130" s="6"/>
      <c r="D130" s="6"/>
      <c r="E130" s="6"/>
      <c r="F130" s="6"/>
      <c r="G130" s="6"/>
      <c r="H130" s="7"/>
      <c r="I130" s="7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5"/>
    </row>
    <row r="131" spans="1:20" x14ac:dyDescent="0.25">
      <c r="A131" s="5"/>
      <c r="B131" s="6"/>
      <c r="C131" s="6"/>
      <c r="D131" s="6"/>
      <c r="E131" s="6"/>
      <c r="F131" s="6"/>
      <c r="G131" s="6"/>
      <c r="H131" s="7"/>
      <c r="I131" s="7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5"/>
    </row>
    <row r="132" spans="1:20" x14ac:dyDescent="0.25">
      <c r="A132" s="5"/>
      <c r="B132" s="6"/>
      <c r="C132" s="6"/>
      <c r="D132" s="6"/>
      <c r="E132" s="6"/>
      <c r="F132" s="6"/>
      <c r="G132" s="6"/>
      <c r="H132" s="7"/>
      <c r="I132" s="7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5"/>
    </row>
    <row r="133" spans="1:20" x14ac:dyDescent="0.25">
      <c r="A133" s="5"/>
      <c r="B133" s="6"/>
      <c r="C133" s="6"/>
      <c r="D133" s="6"/>
      <c r="E133" s="6"/>
      <c r="F133" s="6"/>
      <c r="G133" s="6"/>
      <c r="H133" s="7"/>
      <c r="I133" s="7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5"/>
    </row>
    <row r="134" spans="1:20" x14ac:dyDescent="0.25">
      <c r="A134" s="5"/>
      <c r="B134" s="6"/>
      <c r="C134" s="6"/>
      <c r="D134" s="6"/>
      <c r="E134" s="6"/>
      <c r="F134" s="6"/>
      <c r="G134" s="6"/>
      <c r="H134" s="7"/>
      <c r="I134" s="7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5"/>
    </row>
    <row r="135" spans="1:20" x14ac:dyDescent="0.25">
      <c r="A135" s="5"/>
      <c r="B135" s="6"/>
      <c r="C135" s="6"/>
      <c r="D135" s="6"/>
      <c r="E135" s="6"/>
      <c r="F135" s="6"/>
      <c r="G135" s="6"/>
      <c r="H135" s="7"/>
      <c r="I135" s="7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5"/>
    </row>
    <row r="136" spans="1:20" x14ac:dyDescent="0.25">
      <c r="A136" s="5"/>
      <c r="B136" s="6"/>
      <c r="C136" s="6"/>
      <c r="D136" s="6"/>
      <c r="E136" s="6"/>
      <c r="F136" s="6"/>
      <c r="G136" s="6"/>
      <c r="H136" s="7"/>
      <c r="I136" s="7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5"/>
    </row>
    <row r="137" spans="1:20" x14ac:dyDescent="0.25">
      <c r="A137" s="5"/>
      <c r="B137" s="6"/>
      <c r="C137" s="6"/>
      <c r="D137" s="6"/>
      <c r="E137" s="6"/>
      <c r="F137" s="6"/>
      <c r="G137" s="6"/>
      <c r="H137" s="7"/>
      <c r="I137" s="7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5"/>
    </row>
    <row r="138" spans="1:20" x14ac:dyDescent="0.25">
      <c r="A138" s="5"/>
      <c r="B138" s="6"/>
      <c r="C138" s="6"/>
      <c r="D138" s="6"/>
      <c r="E138" s="6"/>
      <c r="F138" s="6"/>
      <c r="G138" s="6"/>
      <c r="H138" s="7"/>
      <c r="I138" s="7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5"/>
    </row>
    <row r="139" spans="1:20" x14ac:dyDescent="0.25">
      <c r="A139" s="5"/>
      <c r="B139" s="6"/>
      <c r="C139" s="6"/>
      <c r="D139" s="6"/>
      <c r="E139" s="6"/>
      <c r="F139" s="6"/>
      <c r="G139" s="6"/>
      <c r="H139" s="7"/>
      <c r="I139" s="7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5"/>
    </row>
    <row r="140" spans="1:20" x14ac:dyDescent="0.25">
      <c r="A140" s="5"/>
      <c r="B140" s="6"/>
      <c r="C140" s="6"/>
      <c r="D140" s="6"/>
      <c r="E140" s="6"/>
      <c r="F140" s="6"/>
      <c r="G140" s="6"/>
      <c r="H140" s="7"/>
      <c r="I140" s="7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5"/>
    </row>
    <row r="141" spans="1:20" x14ac:dyDescent="0.25">
      <c r="A141" s="5"/>
      <c r="B141" s="6"/>
      <c r="C141" s="6"/>
      <c r="D141" s="6"/>
      <c r="E141" s="6"/>
      <c r="F141" s="6"/>
      <c r="G141" s="6"/>
      <c r="H141" s="7"/>
      <c r="I141" s="7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5"/>
    </row>
    <row r="142" spans="1:20" x14ac:dyDescent="0.25">
      <c r="A142" s="5"/>
      <c r="B142" s="6"/>
      <c r="C142" s="6"/>
      <c r="D142" s="6"/>
      <c r="E142" s="6"/>
      <c r="F142" s="6"/>
      <c r="G142" s="6"/>
      <c r="H142" s="7"/>
      <c r="I142" s="7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5"/>
    </row>
    <row r="143" spans="1:20" x14ac:dyDescent="0.25">
      <c r="A143" s="5"/>
      <c r="B143" s="6"/>
      <c r="C143" s="6"/>
      <c r="D143" s="6"/>
      <c r="E143" s="6"/>
      <c r="F143" s="6"/>
      <c r="G143" s="6"/>
      <c r="H143" s="7"/>
      <c r="I143" s="7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5"/>
    </row>
    <row r="144" spans="1:20" x14ac:dyDescent="0.25">
      <c r="A144" s="5"/>
      <c r="B144" s="6"/>
      <c r="C144" s="6"/>
      <c r="D144" s="6"/>
      <c r="E144" s="6"/>
      <c r="F144" s="6"/>
      <c r="G144" s="6"/>
      <c r="H144" s="7"/>
      <c r="I144" s="7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5"/>
    </row>
    <row r="145" spans="1:20" x14ac:dyDescent="0.25">
      <c r="A145" s="5"/>
      <c r="B145" s="6"/>
      <c r="C145" s="6"/>
      <c r="D145" s="6"/>
      <c r="E145" s="6"/>
      <c r="F145" s="6"/>
      <c r="G145" s="6"/>
      <c r="H145" s="7"/>
      <c r="I145" s="7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5"/>
    </row>
    <row r="146" spans="1:20" x14ac:dyDescent="0.25">
      <c r="A146" s="5"/>
      <c r="B146" s="6"/>
      <c r="C146" s="6"/>
      <c r="D146" s="6"/>
      <c r="E146" s="6"/>
      <c r="F146" s="6"/>
      <c r="G146" s="6"/>
      <c r="H146" s="7"/>
      <c r="I146" s="7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5"/>
    </row>
    <row r="147" spans="1:20" x14ac:dyDescent="0.25">
      <c r="A147" s="5"/>
      <c r="B147" s="6"/>
      <c r="C147" s="6"/>
      <c r="D147" s="6"/>
      <c r="E147" s="6"/>
      <c r="F147" s="6"/>
      <c r="G147" s="6"/>
      <c r="H147" s="7"/>
      <c r="I147" s="7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5"/>
    </row>
    <row r="148" spans="1:20" x14ac:dyDescent="0.25">
      <c r="A148" s="5"/>
      <c r="B148" s="6"/>
      <c r="C148" s="6"/>
      <c r="D148" s="6"/>
      <c r="E148" s="6"/>
      <c r="F148" s="6"/>
      <c r="G148" s="6"/>
      <c r="H148" s="7"/>
      <c r="I148" s="7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5"/>
    </row>
    <row r="149" spans="1:20" x14ac:dyDescent="0.25">
      <c r="A149" s="5"/>
      <c r="B149" s="6"/>
      <c r="C149" s="6"/>
      <c r="D149" s="6"/>
      <c r="E149" s="6"/>
      <c r="F149" s="6"/>
      <c r="G149" s="6"/>
      <c r="H149" s="7"/>
      <c r="I149" s="7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5"/>
    </row>
    <row r="150" spans="1:20" x14ac:dyDescent="0.25">
      <c r="A150" s="5"/>
      <c r="B150" s="6"/>
      <c r="C150" s="6"/>
      <c r="D150" s="6"/>
      <c r="E150" s="6"/>
      <c r="F150" s="6"/>
      <c r="G150" s="6"/>
      <c r="H150" s="7"/>
      <c r="I150" s="7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5"/>
    </row>
    <row r="151" spans="1:20" x14ac:dyDescent="0.25">
      <c r="A151" s="5"/>
      <c r="B151" s="6"/>
      <c r="C151" s="6"/>
      <c r="D151" s="6"/>
      <c r="E151" s="6"/>
      <c r="F151" s="6"/>
      <c r="G151" s="6"/>
      <c r="H151" s="7"/>
      <c r="I151" s="7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5"/>
    </row>
    <row r="152" spans="1:20" x14ac:dyDescent="0.25">
      <c r="A152" s="5"/>
      <c r="B152" s="6"/>
      <c r="C152" s="6"/>
      <c r="D152" s="6"/>
      <c r="E152" s="6"/>
      <c r="F152" s="6"/>
      <c r="G152" s="6"/>
      <c r="H152" s="7"/>
      <c r="I152" s="7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5"/>
    </row>
    <row r="153" spans="1:20" x14ac:dyDescent="0.25">
      <c r="A153" s="5"/>
      <c r="B153" s="6"/>
      <c r="C153" s="6"/>
      <c r="D153" s="6"/>
      <c r="E153" s="6"/>
      <c r="F153" s="6"/>
      <c r="G153" s="6"/>
      <c r="H153" s="7"/>
      <c r="I153" s="7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5"/>
    </row>
    <row r="154" spans="1:20" x14ac:dyDescent="0.25">
      <c r="A154" s="5"/>
      <c r="B154" s="6"/>
      <c r="C154" s="6"/>
      <c r="D154" s="6"/>
      <c r="E154" s="6"/>
      <c r="F154" s="6"/>
      <c r="G154" s="6"/>
      <c r="H154" s="7"/>
      <c r="I154" s="7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5"/>
    </row>
    <row r="155" spans="1:20" x14ac:dyDescent="0.25">
      <c r="A155" s="5"/>
      <c r="B155" s="6"/>
      <c r="C155" s="6"/>
      <c r="D155" s="6"/>
      <c r="E155" s="6"/>
      <c r="F155" s="6"/>
      <c r="G155" s="6"/>
      <c r="H155" s="7"/>
      <c r="I155" s="7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5"/>
    </row>
    <row r="156" spans="1:20" x14ac:dyDescent="0.25">
      <c r="A156" s="5"/>
      <c r="B156" s="6"/>
      <c r="C156" s="6"/>
      <c r="D156" s="6"/>
      <c r="E156" s="6"/>
      <c r="F156" s="6"/>
      <c r="G156" s="6"/>
      <c r="H156" s="7"/>
      <c r="I156" s="7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5"/>
    </row>
    <row r="157" spans="1:20" x14ac:dyDescent="0.25">
      <c r="A157" s="5"/>
      <c r="B157" s="6"/>
      <c r="C157" s="6"/>
      <c r="D157" s="6"/>
      <c r="E157" s="6"/>
      <c r="F157" s="6"/>
      <c r="G157" s="6"/>
      <c r="H157" s="7"/>
      <c r="I157" s="7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5"/>
    </row>
    <row r="158" spans="1:20" x14ac:dyDescent="0.25">
      <c r="A158" s="5"/>
      <c r="B158" s="6"/>
      <c r="C158" s="6"/>
      <c r="D158" s="6"/>
      <c r="E158" s="6"/>
      <c r="F158" s="6"/>
      <c r="G158" s="6"/>
      <c r="H158" s="7"/>
      <c r="I158" s="7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5"/>
    </row>
    <row r="159" spans="1:20" x14ac:dyDescent="0.25">
      <c r="A159" s="5"/>
      <c r="B159" s="6"/>
      <c r="C159" s="6"/>
      <c r="D159" s="6"/>
      <c r="E159" s="6"/>
      <c r="F159" s="6"/>
      <c r="G159" s="6"/>
      <c r="H159" s="7"/>
      <c r="I159" s="7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5"/>
    </row>
    <row r="160" spans="1:20" x14ac:dyDescent="0.25">
      <c r="A160" s="5"/>
      <c r="B160" s="6"/>
      <c r="C160" s="6"/>
      <c r="D160" s="6"/>
      <c r="E160" s="6"/>
      <c r="F160" s="6"/>
      <c r="G160" s="6"/>
      <c r="H160" s="7"/>
      <c r="I160" s="7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5"/>
    </row>
    <row r="161" spans="1:20" x14ac:dyDescent="0.25">
      <c r="A161" s="5"/>
      <c r="B161" s="6"/>
      <c r="C161" s="6"/>
      <c r="D161" s="6"/>
      <c r="E161" s="6"/>
      <c r="F161" s="6"/>
      <c r="G161" s="6"/>
      <c r="H161" s="7"/>
      <c r="I161" s="7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5"/>
    </row>
    <row r="162" spans="1:20" x14ac:dyDescent="0.25">
      <c r="A162" s="5"/>
      <c r="B162" s="6"/>
      <c r="C162" s="6"/>
      <c r="D162" s="6"/>
      <c r="E162" s="6"/>
      <c r="F162" s="6"/>
      <c r="G162" s="6"/>
      <c r="H162" s="7"/>
      <c r="I162" s="7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5"/>
    </row>
    <row r="163" spans="1:20" x14ac:dyDescent="0.25">
      <c r="A163" s="5"/>
      <c r="B163" s="6"/>
      <c r="C163" s="6"/>
      <c r="D163" s="6"/>
      <c r="E163" s="6"/>
      <c r="F163" s="6"/>
      <c r="G163" s="6"/>
      <c r="H163" s="7"/>
      <c r="I163" s="7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5"/>
    </row>
    <row r="164" spans="1:20" x14ac:dyDescent="0.25">
      <c r="A164" s="5"/>
      <c r="B164" s="6"/>
      <c r="C164" s="6"/>
      <c r="D164" s="6"/>
      <c r="E164" s="6"/>
      <c r="F164" s="6"/>
      <c r="G164" s="6"/>
      <c r="H164" s="7"/>
      <c r="I164" s="7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5"/>
    </row>
    <row r="165" spans="1:20" x14ac:dyDescent="0.25">
      <c r="A165" s="5"/>
      <c r="B165" s="6"/>
      <c r="C165" s="6"/>
      <c r="D165" s="6"/>
      <c r="E165" s="6"/>
      <c r="F165" s="6"/>
      <c r="G165" s="6"/>
      <c r="H165" s="7"/>
      <c r="I165" s="7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5"/>
    </row>
    <row r="166" spans="1:20" x14ac:dyDescent="0.25">
      <c r="A166" s="5"/>
      <c r="B166" s="6"/>
      <c r="C166" s="6"/>
      <c r="D166" s="6"/>
      <c r="E166" s="6"/>
      <c r="F166" s="6"/>
      <c r="G166" s="6"/>
      <c r="H166" s="7"/>
      <c r="I166" s="7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5"/>
    </row>
    <row r="167" spans="1:20" x14ac:dyDescent="0.25">
      <c r="A167" s="5"/>
      <c r="B167" s="6"/>
      <c r="C167" s="6"/>
      <c r="D167" s="6"/>
      <c r="E167" s="6"/>
      <c r="F167" s="6"/>
      <c r="G167" s="6"/>
      <c r="H167" s="7"/>
      <c r="I167" s="7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5"/>
    </row>
    <row r="168" spans="1:20" x14ac:dyDescent="0.25">
      <c r="A168" s="5"/>
      <c r="B168" s="6"/>
      <c r="C168" s="6"/>
      <c r="D168" s="6"/>
      <c r="E168" s="6"/>
      <c r="F168" s="6"/>
      <c r="G168" s="6"/>
      <c r="H168" s="7"/>
      <c r="I168" s="7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5"/>
    </row>
    <row r="169" spans="1:20" x14ac:dyDescent="0.25">
      <c r="A169" s="5"/>
      <c r="B169" s="6"/>
      <c r="C169" s="6"/>
      <c r="D169" s="6"/>
      <c r="E169" s="6"/>
      <c r="F169" s="6"/>
      <c r="G169" s="6"/>
      <c r="H169" s="7"/>
      <c r="I169" s="7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5"/>
    </row>
    <row r="170" spans="1:20" x14ac:dyDescent="0.25">
      <c r="A170" s="5"/>
      <c r="B170" s="6"/>
      <c r="C170" s="6"/>
      <c r="D170" s="6"/>
      <c r="E170" s="6"/>
      <c r="F170" s="6"/>
      <c r="G170" s="6"/>
      <c r="H170" s="7"/>
      <c r="I170" s="7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5"/>
    </row>
    <row r="171" spans="1:20" x14ac:dyDescent="0.25">
      <c r="A171" s="5"/>
      <c r="B171" s="6"/>
      <c r="C171" s="6"/>
      <c r="D171" s="6"/>
      <c r="E171" s="6"/>
      <c r="F171" s="6"/>
      <c r="G171" s="6"/>
      <c r="H171" s="7"/>
      <c r="I171" s="7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5"/>
    </row>
    <row r="172" spans="1:20" x14ac:dyDescent="0.25">
      <c r="A172" s="5"/>
      <c r="B172" s="6"/>
      <c r="C172" s="6"/>
      <c r="D172" s="6"/>
      <c r="E172" s="6"/>
      <c r="F172" s="6"/>
      <c r="G172" s="6"/>
      <c r="H172" s="7"/>
      <c r="I172" s="7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5"/>
    </row>
    <row r="173" spans="1:20" x14ac:dyDescent="0.25">
      <c r="A173" s="5"/>
      <c r="B173" s="6"/>
      <c r="C173" s="6"/>
      <c r="D173" s="6"/>
      <c r="E173" s="6"/>
      <c r="F173" s="6"/>
      <c r="G173" s="6"/>
      <c r="H173" s="7"/>
      <c r="I173" s="7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5"/>
    </row>
    <row r="174" spans="1:20" x14ac:dyDescent="0.25">
      <c r="A174" s="5"/>
      <c r="B174" s="6"/>
      <c r="C174" s="6"/>
      <c r="D174" s="6"/>
      <c r="E174" s="6"/>
      <c r="F174" s="6"/>
      <c r="G174" s="6"/>
      <c r="H174" s="7"/>
      <c r="I174" s="7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5"/>
    </row>
    <row r="175" spans="1:20" x14ac:dyDescent="0.25">
      <c r="A175" s="5"/>
      <c r="B175" s="6"/>
      <c r="C175" s="6"/>
      <c r="D175" s="6"/>
      <c r="E175" s="6"/>
      <c r="F175" s="6"/>
      <c r="G175" s="6"/>
      <c r="H175" s="7"/>
      <c r="I175" s="7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5"/>
    </row>
    <row r="176" spans="1:20" x14ac:dyDescent="0.25">
      <c r="A176" s="5"/>
      <c r="B176" s="6"/>
      <c r="C176" s="6"/>
      <c r="D176" s="6"/>
      <c r="E176" s="6"/>
      <c r="F176" s="6"/>
      <c r="G176" s="6"/>
      <c r="H176" s="7"/>
      <c r="I176" s="7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5"/>
    </row>
    <row r="177" spans="1:20" x14ac:dyDescent="0.25">
      <c r="A177" s="5"/>
      <c r="B177" s="6"/>
      <c r="C177" s="6"/>
      <c r="D177" s="6"/>
      <c r="E177" s="6"/>
      <c r="F177" s="6"/>
      <c r="G177" s="6"/>
      <c r="H177" s="7"/>
      <c r="I177" s="7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5"/>
    </row>
    <row r="178" spans="1:20" x14ac:dyDescent="0.25">
      <c r="A178" s="5"/>
      <c r="B178" s="6"/>
      <c r="C178" s="6"/>
      <c r="D178" s="6"/>
      <c r="E178" s="6"/>
      <c r="F178" s="6"/>
      <c r="G178" s="6"/>
      <c r="H178" s="7"/>
      <c r="I178" s="7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5"/>
    </row>
    <row r="179" spans="1:20" x14ac:dyDescent="0.25">
      <c r="A179" s="5"/>
      <c r="B179" s="6"/>
      <c r="C179" s="6"/>
      <c r="D179" s="6"/>
      <c r="E179" s="6"/>
      <c r="F179" s="6"/>
      <c r="G179" s="6"/>
      <c r="H179" s="7"/>
      <c r="I179" s="7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5"/>
    </row>
    <row r="180" spans="1:20" x14ac:dyDescent="0.25">
      <c r="A180" s="5"/>
      <c r="B180" s="6"/>
      <c r="C180" s="6"/>
      <c r="D180" s="6"/>
      <c r="E180" s="6"/>
      <c r="F180" s="6"/>
      <c r="G180" s="6"/>
      <c r="H180" s="7"/>
      <c r="I180" s="7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5"/>
    </row>
    <row r="181" spans="1:20" x14ac:dyDescent="0.25">
      <c r="A181" s="5"/>
      <c r="B181" s="6"/>
      <c r="C181" s="6"/>
      <c r="D181" s="6"/>
      <c r="E181" s="6"/>
      <c r="F181" s="6"/>
      <c r="G181" s="6"/>
      <c r="H181" s="7"/>
      <c r="I181" s="7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5"/>
    </row>
    <row r="182" spans="1:20" x14ac:dyDescent="0.25">
      <c r="A182" s="5"/>
      <c r="B182" s="6"/>
      <c r="C182" s="6"/>
      <c r="D182" s="6"/>
      <c r="E182" s="6"/>
      <c r="F182" s="6"/>
      <c r="G182" s="6"/>
      <c r="H182" s="7"/>
      <c r="I182" s="7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5"/>
    </row>
    <row r="183" spans="1:20" x14ac:dyDescent="0.25">
      <c r="A183" s="5"/>
      <c r="B183" s="6"/>
      <c r="C183" s="6"/>
      <c r="D183" s="6"/>
      <c r="E183" s="6"/>
      <c r="F183" s="6"/>
      <c r="G183" s="6"/>
      <c r="H183" s="7"/>
      <c r="I183" s="7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5"/>
    </row>
    <row r="184" spans="1:20" x14ac:dyDescent="0.25">
      <c r="A184" s="5"/>
      <c r="B184" s="6"/>
      <c r="C184" s="6"/>
      <c r="D184" s="6"/>
      <c r="E184" s="6"/>
      <c r="F184" s="6"/>
      <c r="G184" s="6"/>
      <c r="H184" s="7"/>
      <c r="I184" s="7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5"/>
    </row>
    <row r="185" spans="1:20" x14ac:dyDescent="0.25">
      <c r="A185" s="5"/>
      <c r="B185" s="6"/>
      <c r="C185" s="6"/>
      <c r="D185" s="6"/>
      <c r="E185" s="6"/>
      <c r="F185" s="6"/>
      <c r="G185" s="6"/>
      <c r="H185" s="7"/>
      <c r="I185" s="7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5"/>
    </row>
    <row r="186" spans="1:20" x14ac:dyDescent="0.25">
      <c r="A186" s="5"/>
      <c r="B186" s="6"/>
      <c r="C186" s="6"/>
      <c r="D186" s="6"/>
      <c r="E186" s="6"/>
      <c r="F186" s="6"/>
      <c r="G186" s="6"/>
      <c r="H186" s="7"/>
      <c r="I186" s="7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5"/>
    </row>
    <row r="187" spans="1:20" x14ac:dyDescent="0.25">
      <c r="A187" s="5"/>
      <c r="B187" s="6"/>
      <c r="C187" s="6"/>
      <c r="D187" s="6"/>
      <c r="E187" s="6"/>
      <c r="F187" s="6"/>
      <c r="G187" s="6"/>
      <c r="H187" s="7"/>
      <c r="I187" s="7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5"/>
    </row>
    <row r="188" spans="1:20" x14ac:dyDescent="0.25">
      <c r="A188" s="5"/>
      <c r="B188" s="6"/>
      <c r="C188" s="6"/>
      <c r="D188" s="6"/>
      <c r="E188" s="6"/>
      <c r="F188" s="6"/>
      <c r="G188" s="6"/>
      <c r="H188" s="7"/>
      <c r="I188" s="7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5"/>
    </row>
    <row r="189" spans="1:20" x14ac:dyDescent="0.25">
      <c r="A189" s="5"/>
      <c r="B189" s="6"/>
      <c r="C189" s="6"/>
      <c r="D189" s="6"/>
      <c r="E189" s="6"/>
      <c r="F189" s="6"/>
      <c r="G189" s="6"/>
      <c r="H189" s="7"/>
      <c r="I189" s="7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5"/>
    </row>
    <row r="190" spans="1:20" x14ac:dyDescent="0.25">
      <c r="A190" s="5"/>
      <c r="B190" s="6"/>
      <c r="C190" s="6"/>
      <c r="D190" s="6"/>
      <c r="E190" s="6"/>
      <c r="F190" s="6"/>
      <c r="G190" s="6"/>
      <c r="H190" s="7"/>
      <c r="I190" s="7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5"/>
    </row>
    <row r="191" spans="1:20" x14ac:dyDescent="0.25">
      <c r="A191" s="5"/>
      <c r="B191" s="6"/>
      <c r="C191" s="6"/>
      <c r="D191" s="6"/>
      <c r="E191" s="6"/>
      <c r="F191" s="6"/>
      <c r="G191" s="6"/>
      <c r="H191" s="7"/>
      <c r="I191" s="7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5"/>
    </row>
    <row r="192" spans="1:20" x14ac:dyDescent="0.25">
      <c r="A192" s="5"/>
      <c r="B192" s="6"/>
      <c r="C192" s="6"/>
      <c r="D192" s="6"/>
      <c r="E192" s="6"/>
      <c r="F192" s="6"/>
      <c r="G192" s="6"/>
      <c r="H192" s="7"/>
      <c r="I192" s="7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5"/>
    </row>
    <row r="193" spans="1:20" x14ac:dyDescent="0.25">
      <c r="A193" s="5"/>
      <c r="B193" s="6"/>
      <c r="C193" s="6"/>
      <c r="D193" s="6"/>
      <c r="E193" s="6"/>
      <c r="F193" s="6"/>
      <c r="G193" s="6"/>
      <c r="H193" s="7"/>
      <c r="I193" s="7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5"/>
    </row>
    <row r="194" spans="1:20" x14ac:dyDescent="0.25">
      <c r="A194" s="5"/>
      <c r="B194" s="6"/>
      <c r="C194" s="6"/>
      <c r="D194" s="6"/>
      <c r="E194" s="6"/>
      <c r="F194" s="6"/>
      <c r="G194" s="6"/>
      <c r="H194" s="7"/>
      <c r="I194" s="7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5"/>
    </row>
    <row r="195" spans="1:20" x14ac:dyDescent="0.25">
      <c r="A195" s="5"/>
      <c r="B195" s="6"/>
      <c r="C195" s="6"/>
      <c r="D195" s="6"/>
      <c r="E195" s="6"/>
      <c r="F195" s="6"/>
      <c r="G195" s="6"/>
      <c r="H195" s="7"/>
      <c r="I195" s="7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5"/>
    </row>
    <row r="196" spans="1:20" x14ac:dyDescent="0.25">
      <c r="A196" s="5"/>
      <c r="B196" s="6"/>
      <c r="C196" s="6"/>
      <c r="D196" s="6"/>
      <c r="E196" s="6"/>
      <c r="F196" s="6"/>
      <c r="G196" s="6"/>
      <c r="H196" s="7"/>
      <c r="I196" s="7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5"/>
    </row>
    <row r="197" spans="1:20" x14ac:dyDescent="0.25">
      <c r="A197" s="5"/>
      <c r="B197" s="6"/>
      <c r="C197" s="6"/>
      <c r="D197" s="6"/>
      <c r="E197" s="6"/>
      <c r="F197" s="6"/>
      <c r="G197" s="6"/>
      <c r="H197" s="7"/>
      <c r="I197" s="7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5"/>
    </row>
    <row r="198" spans="1:20" x14ac:dyDescent="0.25">
      <c r="A198" s="5"/>
      <c r="B198" s="6"/>
      <c r="C198" s="6"/>
      <c r="D198" s="6"/>
      <c r="E198" s="6"/>
      <c r="F198" s="6"/>
      <c r="G198" s="6"/>
      <c r="H198" s="7"/>
      <c r="I198" s="7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5"/>
    </row>
    <row r="199" spans="1:20" x14ac:dyDescent="0.25">
      <c r="A199" s="5"/>
      <c r="B199" s="6"/>
      <c r="C199" s="6"/>
      <c r="D199" s="6"/>
      <c r="E199" s="6"/>
      <c r="F199" s="6"/>
      <c r="G199" s="6"/>
      <c r="H199" s="7"/>
      <c r="I199" s="7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5"/>
    </row>
    <row r="200" spans="1:20" x14ac:dyDescent="0.25">
      <c r="A200" s="5"/>
      <c r="B200" s="6"/>
      <c r="C200" s="6"/>
      <c r="D200" s="6"/>
      <c r="E200" s="6"/>
      <c r="F200" s="6"/>
      <c r="G200" s="6"/>
      <c r="H200" s="7"/>
      <c r="I200" s="7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5"/>
    </row>
    <row r="201" spans="1:20" x14ac:dyDescent="0.25">
      <c r="A201" s="5"/>
      <c r="B201" s="6"/>
      <c r="C201" s="6"/>
      <c r="D201" s="6"/>
      <c r="E201" s="6"/>
      <c r="F201" s="6"/>
      <c r="G201" s="6"/>
      <c r="H201" s="7"/>
      <c r="I201" s="7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5"/>
    </row>
    <row r="202" spans="1:20" x14ac:dyDescent="0.25">
      <c r="A202" s="5"/>
      <c r="B202" s="6"/>
      <c r="C202" s="6"/>
      <c r="D202" s="6"/>
      <c r="E202" s="6"/>
      <c r="F202" s="6"/>
      <c r="G202" s="6"/>
      <c r="H202" s="7"/>
      <c r="I202" s="7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5"/>
    </row>
    <row r="203" spans="1:20" x14ac:dyDescent="0.25">
      <c r="A203" s="5"/>
      <c r="B203" s="6"/>
      <c r="C203" s="6"/>
      <c r="D203" s="6"/>
      <c r="E203" s="6"/>
      <c r="F203" s="6"/>
      <c r="G203" s="6"/>
      <c r="H203" s="7"/>
      <c r="I203" s="7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5"/>
    </row>
    <row r="204" spans="1:20" x14ac:dyDescent="0.25">
      <c r="A204" s="5"/>
      <c r="B204" s="6"/>
      <c r="C204" s="6"/>
      <c r="D204" s="6"/>
      <c r="E204" s="6"/>
      <c r="F204" s="6"/>
      <c r="G204" s="6"/>
      <c r="H204" s="7"/>
      <c r="I204" s="7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5"/>
    </row>
    <row r="205" spans="1:20" x14ac:dyDescent="0.25">
      <c r="A205" s="5"/>
      <c r="B205" s="6"/>
      <c r="C205" s="6"/>
      <c r="D205" s="6"/>
      <c r="E205" s="6"/>
      <c r="F205" s="6"/>
      <c r="G205" s="6"/>
      <c r="H205" s="7"/>
      <c r="I205" s="7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5"/>
    </row>
    <row r="206" spans="1:20" x14ac:dyDescent="0.25">
      <c r="A206" s="5"/>
      <c r="B206" s="6"/>
      <c r="C206" s="6"/>
      <c r="D206" s="6"/>
      <c r="E206" s="6"/>
      <c r="F206" s="6"/>
      <c r="G206" s="6"/>
      <c r="H206" s="7"/>
      <c r="I206" s="7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5"/>
    </row>
    <row r="207" spans="1:20" x14ac:dyDescent="0.25">
      <c r="A207" s="5"/>
      <c r="B207" s="6"/>
      <c r="C207" s="6"/>
      <c r="D207" s="6"/>
      <c r="E207" s="6"/>
      <c r="F207" s="6"/>
      <c r="G207" s="6"/>
      <c r="H207" s="7"/>
      <c r="I207" s="7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5"/>
    </row>
    <row r="208" spans="1:20" x14ac:dyDescent="0.25">
      <c r="A208" s="5"/>
      <c r="B208" s="6"/>
      <c r="C208" s="6"/>
      <c r="D208" s="6"/>
      <c r="E208" s="6"/>
      <c r="F208" s="6"/>
      <c r="G208" s="6"/>
      <c r="H208" s="7"/>
      <c r="I208" s="7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5"/>
    </row>
    <row r="209" spans="1:20" x14ac:dyDescent="0.25">
      <c r="A209" s="5"/>
      <c r="B209" s="6"/>
      <c r="C209" s="6"/>
      <c r="D209" s="6"/>
      <c r="E209" s="6"/>
      <c r="F209" s="6"/>
      <c r="G209" s="6"/>
      <c r="H209" s="7"/>
      <c r="I209" s="7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5"/>
    </row>
    <row r="210" spans="1:20" x14ac:dyDescent="0.25">
      <c r="A210" s="5"/>
      <c r="B210" s="6"/>
      <c r="C210" s="6"/>
      <c r="D210" s="6"/>
      <c r="E210" s="6"/>
      <c r="F210" s="6"/>
      <c r="G210" s="6"/>
      <c r="H210" s="7"/>
      <c r="I210" s="7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5"/>
    </row>
    <row r="211" spans="1:20" x14ac:dyDescent="0.25">
      <c r="A211" s="5"/>
      <c r="B211" s="6"/>
      <c r="C211" s="6"/>
      <c r="D211" s="6"/>
      <c r="E211" s="6"/>
      <c r="F211" s="6"/>
      <c r="G211" s="6"/>
      <c r="H211" s="7"/>
      <c r="I211" s="7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5"/>
    </row>
    <row r="212" spans="1:20" x14ac:dyDescent="0.25">
      <c r="A212" s="5"/>
      <c r="B212" s="6"/>
      <c r="C212" s="6"/>
      <c r="D212" s="6"/>
      <c r="E212" s="6"/>
      <c r="F212" s="6"/>
      <c r="G212" s="6"/>
      <c r="H212" s="7"/>
      <c r="I212" s="7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5"/>
    </row>
    <row r="213" spans="1:20" x14ac:dyDescent="0.25">
      <c r="A213" s="5"/>
      <c r="B213" s="6"/>
      <c r="C213" s="6"/>
      <c r="D213" s="6"/>
      <c r="E213" s="6"/>
      <c r="F213" s="6"/>
      <c r="G213" s="6"/>
      <c r="H213" s="7"/>
      <c r="I213" s="7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5"/>
    </row>
    <row r="214" spans="1:20" x14ac:dyDescent="0.25">
      <c r="A214" s="5"/>
      <c r="B214" s="6"/>
      <c r="C214" s="6"/>
      <c r="D214" s="6"/>
      <c r="E214" s="6"/>
      <c r="F214" s="6"/>
      <c r="G214" s="6"/>
      <c r="H214" s="7"/>
      <c r="I214" s="7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5"/>
    </row>
    <row r="215" spans="1:20" x14ac:dyDescent="0.25">
      <c r="A215" s="5"/>
      <c r="B215" s="6"/>
      <c r="C215" s="6"/>
      <c r="D215" s="6"/>
      <c r="E215" s="6"/>
      <c r="F215" s="6"/>
      <c r="G215" s="6"/>
      <c r="H215" s="7"/>
      <c r="I215" s="7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5"/>
    </row>
    <row r="216" spans="1:20" x14ac:dyDescent="0.25">
      <c r="A216" s="5"/>
      <c r="B216" s="6"/>
      <c r="C216" s="6"/>
      <c r="D216" s="6"/>
      <c r="E216" s="6"/>
      <c r="F216" s="6"/>
      <c r="G216" s="6"/>
      <c r="H216" s="7"/>
      <c r="I216" s="7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5"/>
    </row>
    <row r="217" spans="1:20" x14ac:dyDescent="0.25">
      <c r="A217" s="5"/>
      <c r="B217" s="6"/>
      <c r="C217" s="6"/>
      <c r="D217" s="6"/>
      <c r="E217" s="6"/>
      <c r="F217" s="6"/>
      <c r="G217" s="6"/>
      <c r="H217" s="7"/>
      <c r="I217" s="7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5"/>
    </row>
    <row r="218" spans="1:20" x14ac:dyDescent="0.25">
      <c r="A218" s="5"/>
      <c r="B218" s="6"/>
      <c r="C218" s="6"/>
      <c r="D218" s="6"/>
      <c r="E218" s="6"/>
      <c r="F218" s="6"/>
      <c r="G218" s="6"/>
      <c r="H218" s="7"/>
      <c r="I218" s="7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5"/>
    </row>
    <row r="219" spans="1:20" x14ac:dyDescent="0.25">
      <c r="A219" s="5"/>
      <c r="B219" s="6"/>
      <c r="C219" s="6"/>
      <c r="D219" s="6"/>
      <c r="E219" s="6"/>
      <c r="F219" s="6"/>
      <c r="G219" s="6"/>
      <c r="H219" s="7"/>
      <c r="I219" s="7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5"/>
    </row>
    <row r="220" spans="1:20" x14ac:dyDescent="0.25">
      <c r="A220" s="5"/>
      <c r="B220" s="6"/>
      <c r="C220" s="6"/>
      <c r="D220" s="6"/>
      <c r="E220" s="6"/>
      <c r="F220" s="6"/>
      <c r="G220" s="6"/>
      <c r="H220" s="7"/>
      <c r="I220" s="7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5"/>
    </row>
    <row r="221" spans="1:20" x14ac:dyDescent="0.25">
      <c r="A221" s="5"/>
      <c r="B221" s="6"/>
      <c r="C221" s="6"/>
      <c r="D221" s="6"/>
      <c r="E221" s="6"/>
      <c r="F221" s="6"/>
      <c r="G221" s="6"/>
      <c r="H221" s="7"/>
      <c r="I221" s="7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5"/>
    </row>
    <row r="222" spans="1:20" x14ac:dyDescent="0.25">
      <c r="A222" s="5"/>
      <c r="B222" s="6"/>
      <c r="C222" s="6"/>
      <c r="D222" s="6"/>
      <c r="E222" s="6"/>
      <c r="F222" s="6"/>
      <c r="G222" s="6"/>
      <c r="H222" s="7"/>
      <c r="I222" s="7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5"/>
    </row>
    <row r="223" spans="1:20" x14ac:dyDescent="0.25">
      <c r="A223" s="5"/>
      <c r="B223" s="6"/>
      <c r="C223" s="6"/>
      <c r="D223" s="6"/>
      <c r="E223" s="6"/>
      <c r="F223" s="6"/>
      <c r="G223" s="6"/>
      <c r="H223" s="7"/>
      <c r="I223" s="7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5"/>
    </row>
    <row r="224" spans="1:20" x14ac:dyDescent="0.25">
      <c r="A224" s="5"/>
      <c r="B224" s="6"/>
      <c r="C224" s="6"/>
      <c r="D224" s="6"/>
      <c r="E224" s="6"/>
      <c r="F224" s="6"/>
      <c r="G224" s="6"/>
      <c r="H224" s="7"/>
      <c r="I224" s="7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5"/>
    </row>
    <row r="225" spans="1:20" x14ac:dyDescent="0.25">
      <c r="A225" s="5"/>
      <c r="B225" s="6"/>
      <c r="C225" s="6"/>
      <c r="D225" s="6"/>
      <c r="E225" s="6"/>
      <c r="F225" s="6"/>
      <c r="G225" s="6"/>
      <c r="H225" s="7"/>
      <c r="I225" s="7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5"/>
    </row>
    <row r="226" spans="1:20" x14ac:dyDescent="0.25">
      <c r="A226" s="5"/>
      <c r="B226" s="6"/>
      <c r="C226" s="6"/>
      <c r="D226" s="6"/>
      <c r="E226" s="6"/>
      <c r="F226" s="6"/>
      <c r="G226" s="6"/>
      <c r="H226" s="7"/>
      <c r="I226" s="7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5"/>
    </row>
    <row r="227" spans="1:20" x14ac:dyDescent="0.25">
      <c r="A227" s="5"/>
      <c r="B227" s="6"/>
      <c r="C227" s="6"/>
      <c r="D227" s="6"/>
      <c r="E227" s="6"/>
      <c r="F227" s="6"/>
      <c r="G227" s="6"/>
      <c r="H227" s="7"/>
      <c r="I227" s="7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5"/>
    </row>
    <row r="228" spans="1:20" x14ac:dyDescent="0.25">
      <c r="A228" s="5"/>
      <c r="B228" s="6"/>
      <c r="C228" s="6"/>
      <c r="D228" s="6"/>
      <c r="E228" s="6"/>
      <c r="F228" s="6"/>
      <c r="G228" s="6"/>
      <c r="H228" s="7"/>
      <c r="I228" s="7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5"/>
    </row>
    <row r="229" spans="1:20" x14ac:dyDescent="0.25">
      <c r="A229" s="5"/>
      <c r="B229" s="6"/>
      <c r="C229" s="6"/>
      <c r="D229" s="6"/>
      <c r="E229" s="6"/>
      <c r="F229" s="6"/>
      <c r="G229" s="6"/>
      <c r="H229" s="7"/>
      <c r="I229" s="7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5"/>
    </row>
    <row r="230" spans="1:20" x14ac:dyDescent="0.25">
      <c r="A230" s="5"/>
      <c r="B230" s="6"/>
      <c r="C230" s="6"/>
      <c r="D230" s="6"/>
      <c r="E230" s="6"/>
      <c r="F230" s="6"/>
      <c r="G230" s="6"/>
      <c r="H230" s="7"/>
      <c r="I230" s="7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5"/>
    </row>
    <row r="231" spans="1:20" x14ac:dyDescent="0.25">
      <c r="A231" s="5"/>
      <c r="B231" s="6"/>
      <c r="C231" s="6"/>
      <c r="D231" s="6"/>
      <c r="E231" s="6"/>
      <c r="F231" s="6"/>
      <c r="G231" s="6"/>
      <c r="H231" s="7"/>
      <c r="I231" s="7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5"/>
    </row>
    <row r="232" spans="1:20" x14ac:dyDescent="0.25">
      <c r="A232" s="5"/>
      <c r="B232" s="6"/>
      <c r="C232" s="6"/>
      <c r="D232" s="6"/>
      <c r="E232" s="6"/>
      <c r="F232" s="6"/>
      <c r="G232" s="6"/>
      <c r="H232" s="7"/>
      <c r="I232" s="7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5"/>
    </row>
    <row r="233" spans="1:20" x14ac:dyDescent="0.25">
      <c r="A233" s="5"/>
      <c r="B233" s="6"/>
      <c r="C233" s="6"/>
      <c r="D233" s="6"/>
      <c r="E233" s="6"/>
      <c r="F233" s="6"/>
      <c r="G233" s="6"/>
      <c r="H233" s="7"/>
      <c r="I233" s="7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5"/>
    </row>
    <row r="234" spans="1:20" x14ac:dyDescent="0.25">
      <c r="A234" s="5"/>
      <c r="B234" s="6"/>
      <c r="C234" s="6"/>
      <c r="D234" s="6"/>
      <c r="E234" s="6"/>
      <c r="F234" s="6"/>
      <c r="G234" s="6"/>
      <c r="H234" s="7"/>
      <c r="I234" s="7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5"/>
    </row>
    <row r="235" spans="1:20" x14ac:dyDescent="0.25">
      <c r="A235" s="5"/>
      <c r="B235" s="6"/>
      <c r="C235" s="6"/>
      <c r="D235" s="6"/>
      <c r="E235" s="6"/>
      <c r="F235" s="6"/>
      <c r="G235" s="6"/>
      <c r="H235" s="7"/>
      <c r="I235" s="7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5"/>
    </row>
    <row r="236" spans="1:20" x14ac:dyDescent="0.25">
      <c r="A236" s="5"/>
      <c r="B236" s="6"/>
      <c r="C236" s="6"/>
      <c r="D236" s="6"/>
      <c r="E236" s="6"/>
      <c r="F236" s="6"/>
      <c r="G236" s="6"/>
      <c r="H236" s="7"/>
      <c r="I236" s="7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5"/>
    </row>
    <row r="237" spans="1:20" x14ac:dyDescent="0.25">
      <c r="A237" s="5"/>
      <c r="B237" s="6"/>
      <c r="C237" s="6"/>
      <c r="D237" s="6"/>
      <c r="E237" s="6"/>
      <c r="F237" s="6"/>
      <c r="G237" s="6"/>
      <c r="H237" s="7"/>
      <c r="I237" s="7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5"/>
    </row>
    <row r="238" spans="1:20" x14ac:dyDescent="0.25">
      <c r="A238" s="5"/>
      <c r="B238" s="6"/>
      <c r="C238" s="6"/>
      <c r="D238" s="6"/>
      <c r="E238" s="6"/>
      <c r="F238" s="6"/>
      <c r="G238" s="6"/>
      <c r="H238" s="7"/>
      <c r="I238" s="7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5"/>
    </row>
    <row r="239" spans="1:20" x14ac:dyDescent="0.25">
      <c r="A239" s="5"/>
      <c r="B239" s="6"/>
      <c r="C239" s="6"/>
      <c r="D239" s="6"/>
      <c r="E239" s="6"/>
      <c r="F239" s="6"/>
      <c r="G239" s="6"/>
      <c r="H239" s="7"/>
      <c r="I239" s="7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5"/>
    </row>
    <row r="240" spans="1:20" x14ac:dyDescent="0.25">
      <c r="A240" s="5"/>
      <c r="B240" s="6"/>
      <c r="C240" s="6"/>
      <c r="D240" s="6"/>
      <c r="E240" s="6"/>
      <c r="F240" s="6"/>
      <c r="G240" s="6"/>
      <c r="H240" s="7"/>
      <c r="I240" s="7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5"/>
    </row>
    <row r="241" spans="1:20" x14ac:dyDescent="0.25">
      <c r="A241" s="5"/>
      <c r="B241" s="6"/>
      <c r="C241" s="6"/>
      <c r="D241" s="6"/>
      <c r="E241" s="6"/>
      <c r="F241" s="6"/>
      <c r="G241" s="6"/>
      <c r="H241" s="7"/>
      <c r="I241" s="7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5"/>
    </row>
    <row r="242" spans="1:20" x14ac:dyDescent="0.25">
      <c r="A242" s="5"/>
      <c r="B242" s="6"/>
      <c r="C242" s="6"/>
      <c r="D242" s="6"/>
      <c r="E242" s="6"/>
      <c r="F242" s="6"/>
      <c r="G242" s="6"/>
      <c r="H242" s="7"/>
      <c r="I242" s="7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5"/>
    </row>
    <row r="243" spans="1:20" x14ac:dyDescent="0.25">
      <c r="A243" s="5"/>
      <c r="B243" s="6"/>
      <c r="C243" s="6"/>
      <c r="D243" s="6"/>
      <c r="E243" s="6"/>
      <c r="F243" s="6"/>
      <c r="G243" s="6"/>
      <c r="H243" s="7"/>
      <c r="I243" s="7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5"/>
    </row>
    <row r="244" spans="1:20" x14ac:dyDescent="0.25">
      <c r="A244" s="5"/>
      <c r="B244" s="6"/>
      <c r="C244" s="6"/>
      <c r="D244" s="6"/>
      <c r="E244" s="6"/>
      <c r="F244" s="6"/>
      <c r="G244" s="6"/>
      <c r="H244" s="7"/>
      <c r="I244" s="7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5"/>
    </row>
    <row r="245" spans="1:20" x14ac:dyDescent="0.25">
      <c r="A245" s="5"/>
      <c r="B245" s="6"/>
      <c r="C245" s="6"/>
      <c r="D245" s="6"/>
      <c r="E245" s="6"/>
      <c r="F245" s="6"/>
      <c r="G245" s="6"/>
      <c r="H245" s="7"/>
      <c r="I245" s="7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5"/>
    </row>
    <row r="246" spans="1:20" x14ac:dyDescent="0.25">
      <c r="A246" s="5"/>
      <c r="B246" s="6"/>
      <c r="C246" s="6"/>
      <c r="D246" s="6"/>
      <c r="E246" s="6"/>
      <c r="F246" s="6"/>
      <c r="G246" s="6"/>
      <c r="H246" s="7"/>
      <c r="I246" s="7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5"/>
    </row>
    <row r="247" spans="1:20" x14ac:dyDescent="0.25">
      <c r="A247" s="5"/>
      <c r="B247" s="6"/>
      <c r="C247" s="6"/>
      <c r="D247" s="6"/>
      <c r="E247" s="6"/>
      <c r="F247" s="6"/>
      <c r="G247" s="6"/>
      <c r="H247" s="7"/>
      <c r="I247" s="7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5"/>
    </row>
    <row r="248" spans="1:20" x14ac:dyDescent="0.25">
      <c r="A248" s="5"/>
      <c r="B248" s="6"/>
      <c r="C248" s="6"/>
      <c r="D248" s="6"/>
      <c r="E248" s="6"/>
      <c r="F248" s="6"/>
      <c r="G248" s="6"/>
      <c r="H248" s="7"/>
      <c r="I248" s="7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5"/>
    </row>
    <row r="249" spans="1:20" x14ac:dyDescent="0.25">
      <c r="A249" s="5"/>
      <c r="B249" s="6"/>
      <c r="C249" s="6"/>
      <c r="D249" s="6"/>
      <c r="E249" s="6"/>
      <c r="F249" s="6"/>
      <c r="G249" s="6"/>
      <c r="H249" s="7"/>
      <c r="I249" s="7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5"/>
    </row>
    <row r="250" spans="1:20" x14ac:dyDescent="0.25">
      <c r="A250" s="5"/>
      <c r="B250" s="6"/>
      <c r="C250" s="6"/>
      <c r="D250" s="6"/>
      <c r="E250" s="6"/>
      <c r="F250" s="6"/>
      <c r="G250" s="6"/>
      <c r="H250" s="7"/>
      <c r="I250" s="7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5"/>
    </row>
    <row r="251" spans="1:20" x14ac:dyDescent="0.25">
      <c r="A251" s="5"/>
      <c r="B251" s="6"/>
      <c r="C251" s="6"/>
      <c r="D251" s="6"/>
      <c r="E251" s="6"/>
      <c r="F251" s="6"/>
      <c r="G251" s="6"/>
      <c r="H251" s="7"/>
      <c r="I251" s="7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5"/>
    </row>
    <row r="252" spans="1:20" x14ac:dyDescent="0.25">
      <c r="A252" s="5"/>
      <c r="B252" s="6"/>
      <c r="C252" s="6"/>
      <c r="D252" s="6"/>
      <c r="E252" s="6"/>
      <c r="F252" s="6"/>
      <c r="G252" s="6"/>
      <c r="H252" s="7"/>
      <c r="I252" s="7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5"/>
    </row>
    <row r="253" spans="1:20" x14ac:dyDescent="0.25">
      <c r="A253" s="5"/>
      <c r="B253" s="6"/>
      <c r="C253" s="6"/>
      <c r="D253" s="6"/>
      <c r="E253" s="6"/>
      <c r="F253" s="6"/>
      <c r="G253" s="6"/>
      <c r="H253" s="7"/>
      <c r="I253" s="7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5"/>
    </row>
    <row r="254" spans="1:20" x14ac:dyDescent="0.25">
      <c r="A254" s="5"/>
      <c r="B254" s="6"/>
      <c r="C254" s="6"/>
      <c r="D254" s="6"/>
      <c r="E254" s="6"/>
      <c r="F254" s="6"/>
      <c r="G254" s="6"/>
      <c r="H254" s="7"/>
      <c r="I254" s="7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5"/>
    </row>
    <row r="255" spans="1:20" x14ac:dyDescent="0.25">
      <c r="A255" s="5"/>
      <c r="B255" s="6"/>
      <c r="C255" s="6"/>
      <c r="D255" s="6"/>
      <c r="E255" s="6"/>
      <c r="F255" s="6"/>
      <c r="G255" s="6"/>
      <c r="H255" s="7"/>
      <c r="I255" s="7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5"/>
    </row>
    <row r="256" spans="1:20" x14ac:dyDescent="0.25">
      <c r="A256" s="5"/>
      <c r="B256" s="6"/>
      <c r="C256" s="6"/>
      <c r="D256" s="6"/>
      <c r="E256" s="6"/>
      <c r="F256" s="6"/>
      <c r="G256" s="6"/>
      <c r="H256" s="7"/>
      <c r="I256" s="7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5"/>
    </row>
    <row r="257" spans="1:20" x14ac:dyDescent="0.25">
      <c r="A257" s="5"/>
      <c r="B257" s="6"/>
      <c r="C257" s="6"/>
      <c r="D257" s="6"/>
      <c r="E257" s="6"/>
      <c r="F257" s="6"/>
      <c r="G257" s="6"/>
      <c r="H257" s="7"/>
      <c r="I257" s="7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5"/>
    </row>
    <row r="258" spans="1:20" x14ac:dyDescent="0.25">
      <c r="A258" s="5"/>
      <c r="B258" s="6"/>
      <c r="C258" s="6"/>
      <c r="D258" s="6"/>
      <c r="E258" s="6"/>
      <c r="F258" s="6"/>
      <c r="G258" s="6"/>
      <c r="H258" s="7"/>
      <c r="I258" s="7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5"/>
    </row>
  </sheetData>
  <mergeCells count="71">
    <mergeCell ref="A23:I23"/>
    <mergeCell ref="J23:M23"/>
    <mergeCell ref="A24:I24"/>
    <mergeCell ref="J24:M24"/>
    <mergeCell ref="A25:I25"/>
    <mergeCell ref="J25:M25"/>
    <mergeCell ref="A20:I20"/>
    <mergeCell ref="J20:M20"/>
    <mergeCell ref="A21:I21"/>
    <mergeCell ref="J21:M21"/>
    <mergeCell ref="A22:I22"/>
    <mergeCell ref="J22:M22"/>
    <mergeCell ref="A17:I17"/>
    <mergeCell ref="J17:M17"/>
    <mergeCell ref="A18:I18"/>
    <mergeCell ref="J18:M18"/>
    <mergeCell ref="A19:I19"/>
    <mergeCell ref="J19:M19"/>
    <mergeCell ref="A14:I14"/>
    <mergeCell ref="J14:M14"/>
    <mergeCell ref="A15:I15"/>
    <mergeCell ref="J15:M15"/>
    <mergeCell ref="A16:I16"/>
    <mergeCell ref="J16:M16"/>
    <mergeCell ref="A11:I11"/>
    <mergeCell ref="J11:M11"/>
    <mergeCell ref="A12:I12"/>
    <mergeCell ref="J12:M12"/>
    <mergeCell ref="A13:I13"/>
    <mergeCell ref="J13:M13"/>
    <mergeCell ref="J8:M8"/>
    <mergeCell ref="A9:I9"/>
    <mergeCell ref="J9:M9"/>
    <mergeCell ref="A10:I10"/>
    <mergeCell ref="J10:M10"/>
    <mergeCell ref="D5:E5"/>
    <mergeCell ref="F5:G5"/>
    <mergeCell ref="A7:C7"/>
    <mergeCell ref="H7:I7"/>
    <mergeCell ref="A8:I8"/>
    <mergeCell ref="B74:C74"/>
    <mergeCell ref="B2:S2"/>
    <mergeCell ref="B28:B29"/>
    <mergeCell ref="H28:K28"/>
    <mergeCell ref="L28:O28"/>
    <mergeCell ref="G28:G29"/>
    <mergeCell ref="C28:C29"/>
    <mergeCell ref="D28:D29"/>
    <mergeCell ref="E28:E29"/>
    <mergeCell ref="F28:F29"/>
    <mergeCell ref="A3:B3"/>
    <mergeCell ref="A4:C4"/>
    <mergeCell ref="D4:E4"/>
    <mergeCell ref="F4:G4"/>
    <mergeCell ref="A5:C5"/>
    <mergeCell ref="B93:C93"/>
    <mergeCell ref="T28:T29"/>
    <mergeCell ref="A106:B106"/>
    <mergeCell ref="A104:B104"/>
    <mergeCell ref="A73:C73"/>
    <mergeCell ref="A40:C40"/>
    <mergeCell ref="A50:C50"/>
    <mergeCell ref="A92:C92"/>
    <mergeCell ref="A98:C98"/>
    <mergeCell ref="A99:T99"/>
    <mergeCell ref="A28:A29"/>
    <mergeCell ref="P28:S28"/>
    <mergeCell ref="A100:C100"/>
    <mergeCell ref="B31:C31"/>
    <mergeCell ref="B41:C41"/>
    <mergeCell ref="B51:C51"/>
  </mergeCells>
  <pageMargins left="0.19685039370078741" right="0.19685039370078741" top="0.59055118110236227" bottom="0.19685039370078741" header="0.19685039370078741" footer="0.19685039370078741"/>
  <pageSetup paperSize="9" scale="5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ДОРОЖНЫЙ ФОНД 0409</vt:lpstr>
      <vt:lpstr>'ДОРОЖНЫЙ ФОНД 0409'!Область_печати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2025-02-11T11:25:04Z</dcterms:modified>
</cp:coreProperties>
</file>